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formatika\Desktop\EMINA\Školski odbor\"/>
    </mc:Choice>
  </mc:AlternateContent>
  <xr:revisionPtr revIDLastSave="0" documentId="8_{CB0DCA8D-83BD-457C-8098-AE48C43F2A3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opći dio" sheetId="1" r:id="rId1"/>
    <sheet name="prihodi" sheetId="5" r:id="rId2"/>
    <sheet name="rashodi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98" i="6" l="1"/>
  <c r="AE197" i="6"/>
  <c r="AE194" i="6"/>
  <c r="S189" i="6"/>
  <c r="AE189" i="6" s="1"/>
  <c r="AE188" i="6"/>
  <c r="AE184" i="6"/>
  <c r="AE181" i="6"/>
  <c r="AE179" i="6"/>
  <c r="AE177" i="6"/>
  <c r="AE174" i="6"/>
  <c r="AE172" i="6"/>
  <c r="AE170" i="6"/>
  <c r="S165" i="6"/>
  <c r="AE165" i="6" s="1"/>
  <c r="AE164" i="6"/>
  <c r="AE162" i="6"/>
  <c r="AE161" i="6"/>
  <c r="AE159" i="6"/>
  <c r="AE158" i="6"/>
  <c r="AE156" i="6"/>
  <c r="AE152" i="6"/>
  <c r="AE150" i="6"/>
  <c r="AE148" i="6"/>
  <c r="AE143" i="6"/>
  <c r="S143" i="6"/>
  <c r="AE142" i="6"/>
  <c r="AE136" i="6"/>
  <c r="AE128" i="6"/>
  <c r="S128" i="6"/>
  <c r="AE122" i="6"/>
  <c r="AE120" i="6"/>
  <c r="AE115" i="6"/>
  <c r="S115" i="6"/>
  <c r="AE111" i="6"/>
  <c r="S107" i="6"/>
  <c r="AE107" i="6" s="1"/>
  <c r="AE100" i="6"/>
  <c r="AE93" i="6"/>
  <c r="S88" i="6"/>
  <c r="AE88" i="6" s="1"/>
  <c r="S85" i="6"/>
  <c r="AE85" i="6" s="1"/>
  <c r="AE83" i="6"/>
  <c r="AE80" i="6"/>
  <c r="AE79" i="6"/>
  <c r="AE77" i="6"/>
  <c r="AE76" i="6"/>
  <c r="AE75" i="6"/>
  <c r="AE74" i="6"/>
  <c r="AE73" i="6"/>
  <c r="AE72" i="6"/>
  <c r="AE71" i="6"/>
  <c r="AE69" i="6"/>
  <c r="AE68" i="6"/>
  <c r="AE67" i="6"/>
  <c r="AE66" i="6"/>
  <c r="AE65" i="6"/>
  <c r="AE64" i="6"/>
  <c r="AE61" i="6"/>
  <c r="AE60" i="6"/>
  <c r="S56" i="6"/>
  <c r="S55" i="6" s="1"/>
  <c r="AE50" i="6"/>
  <c r="AE47" i="6"/>
  <c r="AE45" i="6"/>
  <c r="AE43" i="6"/>
  <c r="S38" i="6"/>
  <c r="AE38" i="6" s="1"/>
  <c r="AE37" i="6"/>
  <c r="AE34" i="6"/>
  <c r="AE30" i="6"/>
  <c r="AE25" i="6"/>
  <c r="S25" i="6"/>
  <c r="S22" i="6" s="1"/>
  <c r="AE22" i="6" s="1"/>
  <c r="AE85" i="5"/>
  <c r="AE80" i="5"/>
  <c r="S80" i="5"/>
  <c r="AE78" i="5"/>
  <c r="S73" i="5"/>
  <c r="AE73" i="5" s="1"/>
  <c r="AE72" i="5"/>
  <c r="AE71" i="5"/>
  <c r="S66" i="5"/>
  <c r="AE66" i="5" s="1"/>
  <c r="AE62" i="5"/>
  <c r="AE57" i="5"/>
  <c r="S57" i="5"/>
  <c r="AE55" i="5"/>
  <c r="S50" i="5"/>
  <c r="AE50" i="5" s="1"/>
  <c r="AE49" i="5"/>
  <c r="AE46" i="5"/>
  <c r="S41" i="5"/>
  <c r="AE41" i="5" s="1"/>
  <c r="AE40" i="5"/>
  <c r="AE37" i="5"/>
  <c r="AE34" i="5"/>
  <c r="S26" i="5"/>
  <c r="AE26" i="5" s="1"/>
  <c r="AE25" i="5"/>
  <c r="S23" i="5"/>
  <c r="S22" i="5" s="1"/>
  <c r="S20" i="5"/>
  <c r="AE20" i="5" s="1"/>
  <c r="AE55" i="6" l="1"/>
  <c r="S52" i="6"/>
  <c r="AE56" i="6"/>
  <c r="S103" i="6"/>
  <c r="AE103" i="6" s="1"/>
  <c r="S19" i="6"/>
  <c r="S19" i="5"/>
  <c r="AE19" i="5" s="1"/>
  <c r="C31" i="1"/>
  <c r="AE52" i="6" l="1"/>
  <c r="S51" i="6"/>
  <c r="AE51" i="6" s="1"/>
  <c r="AE19" i="6"/>
  <c r="AE15" i="6" s="1"/>
  <c r="S15" i="6"/>
  <c r="B29" i="1"/>
  <c r="C12" i="1"/>
  <c r="D12" i="1"/>
  <c r="C9" i="1"/>
  <c r="D9" i="1"/>
  <c r="B12" i="1"/>
  <c r="D15" i="1" l="1"/>
  <c r="D19" i="1" s="1"/>
  <c r="D31" i="1" s="1"/>
  <c r="C15" i="1"/>
  <c r="B9" i="1" l="1"/>
  <c r="B15" i="1" s="1"/>
  <c r="B31" i="1" s="1"/>
</calcChain>
</file>

<file path=xl/sharedStrings.xml><?xml version="1.0" encoding="utf-8"?>
<sst xmlns="http://schemas.openxmlformats.org/spreadsheetml/2006/main" count="807" uniqueCount="342">
  <si>
    <t>PRIHODI/ RASHODI TEKUĆA  GODINA</t>
  </si>
  <si>
    <t>PRIHODI  UKUPNO</t>
  </si>
  <si>
    <t>Prihod poslovanja</t>
  </si>
  <si>
    <t>Prihod od prodaje nefinacijske imovine</t>
  </si>
  <si>
    <t>RASHOD UKUPNO</t>
  </si>
  <si>
    <t>Rashod poslovanja</t>
  </si>
  <si>
    <t>Rashod za nefinancijsku imovinu</t>
  </si>
  <si>
    <t>RAZLKA- VIŠAK/ MANJAK</t>
  </si>
  <si>
    <t>Plan proračuna 2021.</t>
  </si>
  <si>
    <t>IZVRŠENJE 2020.</t>
  </si>
  <si>
    <t>IZVRŠENJE    2021.</t>
  </si>
  <si>
    <t>RAČUN FINANCIRANJA</t>
  </si>
  <si>
    <t>Primici od financijske imovine i zaduživanja</t>
  </si>
  <si>
    <t>Izdaci za financijsku imovinu i otplate  zajmova</t>
  </si>
  <si>
    <t>NETO FINANCIRANJE</t>
  </si>
  <si>
    <t>Prihodi iz nadležnog proračuna i od HZZO-a temeljem ugovornih obveza</t>
  </si>
  <si>
    <t>Pomoći iz inozemstva i od subjekata unutar općeg proračuna</t>
  </si>
  <si>
    <t>Plaće za redovan rad</t>
  </si>
  <si>
    <t>Ostali rashodi za zaposlene</t>
  </si>
  <si>
    <t>Doprinosi za obvezno zdravstveno osiguranje</t>
  </si>
  <si>
    <t>Naknade troškova zaposlenima</t>
  </si>
  <si>
    <t>Službena putovanja</t>
  </si>
  <si>
    <t>Naknade za prijevoz, za rad na terenu i odvojeni život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</si>
  <si>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</si>
  <si>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</si>
  <si>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</si>
  <si>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</si>
  <si>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 održavanje</t>
  </si>
  <si>
    <t>Službena, radna i zaštitna odjeća i obuća</t>
  </si>
  <si>
    <t>Rashodi za usluge</t>
  </si>
  <si>
    <t>Komunalne usluge</t>
  </si>
  <si>
    <t>Intelektualne i osobne usluge</t>
  </si>
  <si>
    <t>Ostali nespomenuti rashodi poslovanja</t>
  </si>
  <si>
    <t>Članarine i norme</t>
  </si>
  <si>
    <t>Pristojbe i naknade</t>
  </si>
  <si>
    <t>Bankarske usluge i usluge platnog prometa</t>
  </si>
  <si>
    <t>Naknade građanima i kućanstvima u naravi</t>
  </si>
  <si>
    <t>Tekuće donacije</t>
  </si>
  <si>
    <t>Postrojenja i oprema</t>
  </si>
  <si>
    <t>Uredska oprema i namještaj</t>
  </si>
  <si>
    <t>Komunikacijska oprema</t>
  </si>
  <si>
    <t>Knjige, umjetnička djela i ostale izložbene vrijednosti</t>
  </si>
  <si>
    <t>Rashodi za nabavu proizvedene dugotrajne imovine</t>
  </si>
  <si>
    <t>Materijalni rashodi</t>
  </si>
  <si>
    <t>Ukupan donos neutrošenih prihoda iz predhodnih godina</t>
  </si>
  <si>
    <t xml:space="preserve"> </t>
  </si>
  <si>
    <t>Usluge tekućeg i investicijskog održavanja</t>
  </si>
  <si>
    <t>Stručno usavršavanje zaposlenika</t>
  </si>
  <si>
    <t>Zdravstvene i veterinarske usluge</t>
  </si>
  <si>
    <t>SVEUKUPNO</t>
  </si>
  <si>
    <t>Ostale naknade troškova zaposlenima</t>
  </si>
  <si>
    <t>Ostale naknade građanima i kućanstvima iz proračuna</t>
  </si>
  <si>
    <t>UKUPAN DONOS VIŠKA/MANJKA IZ PRETHODNIH GODINA</t>
  </si>
  <si>
    <t>VIŠAK/MANJAK+NETO FINANCIRANJE</t>
  </si>
  <si>
    <t>Ukupan višak neutrošenih prihoda iz prethodnih godina</t>
  </si>
  <si>
    <t>Ukupan višak neutrošenih prihoda u slijedeću  godinu</t>
  </si>
  <si>
    <t>Hodošan, Školski odbor donosi</t>
  </si>
  <si>
    <t>Sportska i glazbena oprema</t>
  </si>
  <si>
    <t xml:space="preserve">Na temelju  čl. 86. Zakona o proračunu (NN br. 144/21.) i čl. 58. Statuta Osnovne škole </t>
  </si>
  <si>
    <t xml:space="preserve">IZVRŠENJE 1.1.-31.12.2024. </t>
  </si>
  <si>
    <t>Plan proračuna/rebalans 2025.</t>
  </si>
  <si>
    <t>IZVRŠENJE 1.1.-31.12. 2025.</t>
  </si>
  <si>
    <t xml:space="preserve">                            IZVJEŠTAJ O  IZVRŠENJU FINACIJSKOG PLANA ZA 1.1.-31.12.2025. GODINU</t>
  </si>
  <si>
    <t xml:space="preserve">                  IZVJEŠTAJ  O IZVRŠENJU FINACIJSKOG PLANA ZA 1.1.-31.12.2025.G  - OPĆI DIO</t>
  </si>
  <si>
    <t>Republika Hrvatska</t>
  </si>
  <si>
    <t>MEĐIMURSKA ŽUPANIJA</t>
  </si>
  <si>
    <t>Proračunski korisnik: O.Š. HODOŠAN</t>
  </si>
  <si>
    <t>POSEBNI DIO PRORAČUNA</t>
  </si>
  <si>
    <t>za razdoblje od 1.1.2025 do 31.12.2025</t>
  </si>
  <si>
    <t>0,00%</t>
  </si>
  <si>
    <t>90,25%</t>
  </si>
  <si>
    <t>BROJ KONTA</t>
  </si>
  <si>
    <t>OSTVARENJE
PRETHODNE
GODINE</t>
  </si>
  <si>
    <t>IZVORNI PLAN</t>
  </si>
  <si>
    <t>TEKUĆI PLAN</t>
  </si>
  <si>
    <t>OSTVARENO U
IZVJEŠTAJNOM
RAZDOBLJU</t>
  </si>
  <si>
    <t>INDEX  U ODNOSU NA PR. GODINU</t>
  </si>
  <si>
    <t>INDEX</t>
  </si>
  <si>
    <t>Korisnik</t>
  </si>
  <si>
    <t>O.Š. HODOŠAN</t>
  </si>
  <si>
    <t>90,51%</t>
  </si>
  <si>
    <t>11 OPĆI PRIHODI I PRIMICI</t>
  </si>
  <si>
    <t>97,26%</t>
  </si>
  <si>
    <t>Izvor financ.</t>
  </si>
  <si>
    <t>111 OPĆI PRIHODI I PRIMICI - PRORAČUNSKI KORISNICI</t>
  </si>
  <si>
    <t>6</t>
  </si>
  <si>
    <t>Prihodi poslovanja</t>
  </si>
  <si>
    <t>67</t>
  </si>
  <si>
    <t>671</t>
  </si>
  <si>
    <t>Prihodi iz nadležnog proračuna za financiranje redovne djelatnosti proračunskih korisnika</t>
  </si>
  <si>
    <t>6711</t>
  </si>
  <si>
    <t>Prihodi iz nadležnog proračuna za financiranje rashoda poslovanja</t>
  </si>
  <si>
    <t>31 VLASTITI PRIHODI</t>
  </si>
  <si>
    <t>98,22%</t>
  </si>
  <si>
    <t>311 VLASTITI PRIHODI - PRORAČUNSKI KORISNICI</t>
  </si>
  <si>
    <t>63</t>
  </si>
  <si>
    <t>100,00%</t>
  </si>
  <si>
    <t>636</t>
  </si>
  <si>
    <t>Pomoći proračunskim korisnicima iz proračuna koji im nije nadležan</t>
  </si>
  <si>
    <t>6362</t>
  </si>
  <si>
    <t>Kapitalne pomoći proračunskim korisnicima iz proračuna koji im nije nadležan</t>
  </si>
  <si>
    <t>64</t>
  </si>
  <si>
    <t>Prihodi od imovine</t>
  </si>
  <si>
    <t>68,80%</t>
  </si>
  <si>
    <t>641</t>
  </si>
  <si>
    <t>Prihodi od financijske imovine</t>
  </si>
  <si>
    <t>6413</t>
  </si>
  <si>
    <t>Kamate na oročena sredstva i depozite po viđenju</t>
  </si>
  <si>
    <t>65</t>
  </si>
  <si>
    <t>Prihodi od upravnih i administrativnih pristojbi, pristojbi po posebnim propisima i naknada</t>
  </si>
  <si>
    <t>55,61%</t>
  </si>
  <si>
    <t>652</t>
  </si>
  <si>
    <t>Prihodi po posebnim propisima</t>
  </si>
  <si>
    <t>6526</t>
  </si>
  <si>
    <t>Ostali nespomenuti prihodi</t>
  </si>
  <si>
    <t>66</t>
  </si>
  <si>
    <t>Prihodi od prodaje proizvoda i robe te pruženih usluga, prihodi od donacija te povrati po protestiranim jamstvima</t>
  </si>
  <si>
    <t>661</t>
  </si>
  <si>
    <t>Prihodi od prodaje proizvoda i robe te pruženih usluga</t>
  </si>
  <si>
    <t>6615</t>
  </si>
  <si>
    <t>Prihodi od pruženih usluga</t>
  </si>
  <si>
    <t>43 PRIHODI ZA POSEBNE NAMJENE</t>
  </si>
  <si>
    <t>100,87%</t>
  </si>
  <si>
    <t>431 PRIHODI ZA POSEBNE NAMJENE - PRORAČUNSKI KORISNICI</t>
  </si>
  <si>
    <t>78,33%</t>
  </si>
  <si>
    <t>6361</t>
  </si>
  <si>
    <t>Tekuće pomoći proračunskim korisnicima iz proračuna koji im nije nadležan</t>
  </si>
  <si>
    <t>102,13%</t>
  </si>
  <si>
    <t>44 DECENTRALIZIRANA SREDSTVA</t>
  </si>
  <si>
    <t>83,65%</t>
  </si>
  <si>
    <t>441 DECENTRALIZIRANA SREDSTVA - PRORAČUNSKI KORISNICI</t>
  </si>
  <si>
    <t>65,09%</t>
  </si>
  <si>
    <t>6712</t>
  </si>
  <si>
    <t>Prihodi iz nadležnog proračuna za financiranje rashoda za nabavu nefinancijske imovine</t>
  </si>
  <si>
    <t>101,76%</t>
  </si>
  <si>
    <t>51 POMOĆI EU</t>
  </si>
  <si>
    <t>99,98%</t>
  </si>
  <si>
    <t>511 POMOĆI EU - SHEMA,JEDNAKE MOGUĆNOSTI - PRORAČUNSKI KORISNICI</t>
  </si>
  <si>
    <t>638</t>
  </si>
  <si>
    <t>Pomoći temeljem prijenosa EU sredstava</t>
  </si>
  <si>
    <t>6381</t>
  </si>
  <si>
    <t>Tekuće pomoći temeljem prijenosa EU sredstava</t>
  </si>
  <si>
    <t>52 OSTALE POMOĆI</t>
  </si>
  <si>
    <t>90,75%</t>
  </si>
  <si>
    <t>521 OSTALE POMOĆI - PRORAČUNSKI KORISNICI</t>
  </si>
  <si>
    <t>90,91%</t>
  </si>
  <si>
    <t>52,85%</t>
  </si>
  <si>
    <t>61 TEKUĆE DONACIJE</t>
  </si>
  <si>
    <t>101,83%</t>
  </si>
  <si>
    <t>611 TEKUĆE DONACIJE - PRORAČUNSKI KORISNICI</t>
  </si>
  <si>
    <t>663</t>
  </si>
  <si>
    <t>Donacije od pravnih i fizičkih osoba izvan općeg proračuna te povrat donacija i kapitalnih pomoći po protestiranim jamstvima</t>
  </si>
  <si>
    <t>6631</t>
  </si>
  <si>
    <t>9</t>
  </si>
  <si>
    <t>Vlastiti izvori</t>
  </si>
  <si>
    <t>92</t>
  </si>
  <si>
    <t>Rezultat poslovanja</t>
  </si>
  <si>
    <t>922</t>
  </si>
  <si>
    <t>Rezultat - višak/manjak</t>
  </si>
  <si>
    <t>9221</t>
  </si>
  <si>
    <t>Višak prihoda i primitaka</t>
  </si>
  <si>
    <t>96,19%</t>
  </si>
  <si>
    <t>Razdjel</t>
  </si>
  <si>
    <t>UPRAVNI ODJEL ZA OBRAZOVANJE, KULTURU I SPORT</t>
  </si>
  <si>
    <t>Glava</t>
  </si>
  <si>
    <t>ODSJEK ZA OBRAZOVANJE I KULTURU</t>
  </si>
  <si>
    <t>86,72%</t>
  </si>
  <si>
    <t>Program</t>
  </si>
  <si>
    <t>1001 TEKUĆI IZDACI - OBRAZOVANJE, KULTURA I SPORT</t>
  </si>
  <si>
    <t>99,89%</t>
  </si>
  <si>
    <t>Potprogram</t>
  </si>
  <si>
    <t>T100117 PROJEKT "ŠKOLE JEDNAKIH MOGUĆNOSTI"</t>
  </si>
  <si>
    <t>Funk. klas.</t>
  </si>
  <si>
    <t>0960 Dodatne usluge u obrazovanju</t>
  </si>
  <si>
    <t>99,15%</t>
  </si>
  <si>
    <t>3</t>
  </si>
  <si>
    <t>Rashodi poslovanja</t>
  </si>
  <si>
    <t>31</t>
  </si>
  <si>
    <t>Rashodi za zaposlene</t>
  </si>
  <si>
    <t>99,38%</t>
  </si>
  <si>
    <t>311</t>
  </si>
  <si>
    <t>Plaće (Bruto)</t>
  </si>
  <si>
    <t>99,72%</t>
  </si>
  <si>
    <t>3111</t>
  </si>
  <si>
    <t>312</t>
  </si>
  <si>
    <t>3121</t>
  </si>
  <si>
    <t>313</t>
  </si>
  <si>
    <t>Doprinosi na plaće</t>
  </si>
  <si>
    <t>97,39%</t>
  </si>
  <si>
    <t>3132</t>
  </si>
  <si>
    <t>32</t>
  </si>
  <si>
    <t>95,59%</t>
  </si>
  <si>
    <t>321</t>
  </si>
  <si>
    <t>3212</t>
  </si>
  <si>
    <t>99,95%</t>
  </si>
  <si>
    <t>99,97%</t>
  </si>
  <si>
    <t>99,86%</t>
  </si>
  <si>
    <t>100,26%</t>
  </si>
  <si>
    <t>1013 ŠKOLSTVO</t>
  </si>
  <si>
    <t>85,90%</t>
  </si>
  <si>
    <t>A101301 OSNOVNO ŠKOLSTVO - DECENTRALIZIRANA SREDSTVA</t>
  </si>
  <si>
    <t>69,35%</t>
  </si>
  <si>
    <t>0912 Predškolsko i osnovno obrazovanje</t>
  </si>
  <si>
    <t>69,09%</t>
  </si>
  <si>
    <t>80,54%</t>
  </si>
  <si>
    <t>3211</t>
  </si>
  <si>
    <t>88,41%</t>
  </si>
  <si>
    <t>3213</t>
  </si>
  <si>
    <t>74,00%</t>
  </si>
  <si>
    <t>3214</t>
  </si>
  <si>
    <t>55,34%</t>
  </si>
  <si>
    <t>322</t>
  </si>
  <si>
    <t>54,86%</t>
  </si>
  <si>
    <t>3221</t>
  </si>
  <si>
    <t>16,40%</t>
  </si>
  <si>
    <t>3222</t>
  </si>
  <si>
    <t>85,56%</t>
  </si>
  <si>
    <t>3223</t>
  </si>
  <si>
    <t>60,55%</t>
  </si>
  <si>
    <t>3224</t>
  </si>
  <si>
    <t>70,93%</t>
  </si>
  <si>
    <t>3225</t>
  </si>
  <si>
    <t>Sitni inventar i autogume</t>
  </si>
  <si>
    <t>82,21%</t>
  </si>
  <si>
    <t>3227</t>
  </si>
  <si>
    <t>65,27%</t>
  </si>
  <si>
    <t>323</t>
  </si>
  <si>
    <t>93,02%</t>
  </si>
  <si>
    <t>3231</t>
  </si>
  <si>
    <t>Usluge telefona, interneta, pošte i prijevoza</t>
  </si>
  <si>
    <t>96,31%</t>
  </si>
  <si>
    <t>3232</t>
  </si>
  <si>
    <t>58,56%</t>
  </si>
  <si>
    <t>3234</t>
  </si>
  <si>
    <t>78,21%</t>
  </si>
  <si>
    <t>3236</t>
  </si>
  <si>
    <t>127,17%</t>
  </si>
  <si>
    <t>3237</t>
  </si>
  <si>
    <t>98,85%</t>
  </si>
  <si>
    <t>3238</t>
  </si>
  <si>
    <t>Računalne usluge</t>
  </si>
  <si>
    <t>105,69%</t>
  </si>
  <si>
    <t>3239</t>
  </si>
  <si>
    <t>Ostale usluge</t>
  </si>
  <si>
    <t>105,06%</t>
  </si>
  <si>
    <t>329</t>
  </si>
  <si>
    <t>51,58%</t>
  </si>
  <si>
    <t>3294</t>
  </si>
  <si>
    <t>97,50%</t>
  </si>
  <si>
    <t>3299</t>
  </si>
  <si>
    <t>22,70%</t>
  </si>
  <si>
    <t>34</t>
  </si>
  <si>
    <t>Financijski rashodi</t>
  </si>
  <si>
    <t>102,58%</t>
  </si>
  <si>
    <t>343</t>
  </si>
  <si>
    <t>Ostali financijski rashodi</t>
  </si>
  <si>
    <t>3431</t>
  </si>
  <si>
    <t>103,47%</t>
  </si>
  <si>
    <t>3433</t>
  </si>
  <si>
    <t>Zatezne kamate</t>
  </si>
  <si>
    <t>40,20%</t>
  </si>
  <si>
    <t>A101304 NATJECANJA UČENIKA</t>
  </si>
  <si>
    <t>94,36%</t>
  </si>
  <si>
    <t>82,60%</t>
  </si>
  <si>
    <t>3291</t>
  </si>
  <si>
    <t>Naknade za rad predstavničkih i izvršnih tijela, povjerenstava i slično</t>
  </si>
  <si>
    <t>0980 Usluge obrazovanja koje nisu drugdje svrstane</t>
  </si>
  <si>
    <t>126,32%</t>
  </si>
  <si>
    <t>A101305 KAPITALNI IZDACI ZA OSNOVNE ŠKOLE - DECENTRALIZIRANA SREDSTVA</t>
  </si>
  <si>
    <t>4</t>
  </si>
  <si>
    <t>Rashodi za nabavu nefinancijske imovine</t>
  </si>
  <si>
    <t>45</t>
  </si>
  <si>
    <t>Rashodi za dodatna ulaganja na nefinancijskoj imovini</t>
  </si>
  <si>
    <t>451</t>
  </si>
  <si>
    <t>Dodatna ulaganja na građevinskim objektima</t>
  </si>
  <si>
    <t>4511</t>
  </si>
  <si>
    <t>A101343 UVOĐENJE GRAĐANSKOG ODGOJA U OSNOVNIM ŠKOLAMA</t>
  </si>
  <si>
    <t>105,71%</t>
  </si>
  <si>
    <t>105,87%</t>
  </si>
  <si>
    <t>104,81%</t>
  </si>
  <si>
    <t>OSTALI IZDACI ZA OSNOVNE ŠKOLE</t>
  </si>
  <si>
    <t>97,61%</t>
  </si>
  <si>
    <t>A101314 OSTALI IZDACI ZA OSNOVNE ŠKOLE (IZVOR FINANCIRANJA VLASTITI I OSTALI PRIHODI)</t>
  </si>
  <si>
    <t>96,43%</t>
  </si>
  <si>
    <t>96,29%</t>
  </si>
  <si>
    <t>42</t>
  </si>
  <si>
    <t>91,30%</t>
  </si>
  <si>
    <t>422</t>
  </si>
  <si>
    <t>4221</t>
  </si>
  <si>
    <t>79,84%</t>
  </si>
  <si>
    <t>4222</t>
  </si>
  <si>
    <t>4226</t>
  </si>
  <si>
    <t>98,33%</t>
  </si>
  <si>
    <t>99,26%</t>
  </si>
  <si>
    <t>94,56%</t>
  </si>
  <si>
    <t>104,04%</t>
  </si>
  <si>
    <t>103,40%</t>
  </si>
  <si>
    <t>105,21%</t>
  </si>
  <si>
    <t>107,57%</t>
  </si>
  <si>
    <t>83,10%</t>
  </si>
  <si>
    <t>110,84%</t>
  </si>
  <si>
    <t>101,67%</t>
  </si>
  <si>
    <t>113,90%</t>
  </si>
  <si>
    <t>229,01%</t>
  </si>
  <si>
    <t>2.204,79%</t>
  </si>
  <si>
    <t>94,66%</t>
  </si>
  <si>
    <t>42,07%</t>
  </si>
  <si>
    <t>83,86%</t>
  </si>
  <si>
    <t>0,29%</t>
  </si>
  <si>
    <t>38,77%</t>
  </si>
  <si>
    <t>97,91%</t>
  </si>
  <si>
    <t>98,10%</t>
  </si>
  <si>
    <t>99,25%</t>
  </si>
  <si>
    <t>99,24%</t>
  </si>
  <si>
    <t>99,35%</t>
  </si>
  <si>
    <t>99,34%</t>
  </si>
  <si>
    <t>84,23%</t>
  </si>
  <si>
    <t>91,00%</t>
  </si>
  <si>
    <t>77,98%</t>
  </si>
  <si>
    <t>99,84%</t>
  </si>
  <si>
    <t>3295</t>
  </si>
  <si>
    <t>37</t>
  </si>
  <si>
    <t>Naknade građanima i kućanstvima na temelju osiguranja i druge naknade</t>
  </si>
  <si>
    <t>99,37%</t>
  </si>
  <si>
    <t>372</t>
  </si>
  <si>
    <t>3722</t>
  </si>
  <si>
    <t>424</t>
  </si>
  <si>
    <t>4241</t>
  </si>
  <si>
    <t>Knjige</t>
  </si>
  <si>
    <t>48,56%</t>
  </si>
  <si>
    <t>86,66%</t>
  </si>
  <si>
    <t>45,10%</t>
  </si>
  <si>
    <t>44,01%</t>
  </si>
  <si>
    <t>4227</t>
  </si>
  <si>
    <t>Uređaji, strojevi i oprema za ostale namjene</t>
  </si>
  <si>
    <t>U Hodošanu,__________________________</t>
  </si>
  <si>
    <t>Ravnatelj OŠ Hodošan</t>
  </si>
  <si>
    <t>Predsjednica Školskog odbora</t>
  </si>
  <si>
    <t>__________________________________</t>
  </si>
  <si>
    <t>_____________________________________</t>
  </si>
  <si>
    <t>Damir Kovačić</t>
  </si>
  <si>
    <t>Suzana Košak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</si>
</sst>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n_-;\-* #,##0.00\ _k_n_-;_-* &quot;-&quot;??\ _k_n_-;_-@_-"/>
    <numFmt numFmtId="165" formatCode="_-* #,##0\ _k_n_-;\-* #,##0\ _k_n_-;_-* &quot;-&quot;??\ _k_n_-;_-@_-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000040"/>
      <name val="Times New Roman"/>
      <charset val="1"/>
    </font>
    <font>
      <b/>
      <sz val="20"/>
      <color rgb="FF000040"/>
      <name val="Times New Roman"/>
      <charset val="1"/>
    </font>
    <font>
      <b/>
      <sz val="11"/>
      <color rgb="FF000040"/>
      <name val="ARIAL"/>
      <family val="34"/>
      <charset val="1"/>
    </font>
    <font>
      <sz val="10"/>
      <color rgb="FF000000"/>
      <name val="Times New Roman"/>
      <charset val="1"/>
    </font>
    <font>
      <b/>
      <sz val="11"/>
      <color rgb="FF000000"/>
      <name val="ARIAL"/>
      <family val="34"/>
      <charset val="1"/>
    </font>
    <font>
      <b/>
      <sz val="9"/>
      <color rgb="FF000040"/>
      <name val="Arial"/>
      <family val="34"/>
      <charset val="1"/>
    </font>
    <font>
      <b/>
      <sz val="10"/>
      <color rgb="FF000000"/>
      <name val="Arial"/>
      <family val="34"/>
      <charset val="1"/>
    </font>
    <font>
      <sz val="10"/>
      <color rgb="FF000000"/>
      <name val="ARIAL"/>
      <family val="34"/>
      <charset val="1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11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Fill="1" applyBorder="1" applyAlignment="1">
      <alignment wrapText="1"/>
    </xf>
    <xf numFmtId="0" fontId="2" fillId="0" borderId="0" xfId="0" applyFont="1" applyAlignment="1">
      <alignment horizontal="left"/>
    </xf>
    <xf numFmtId="165" fontId="2" fillId="0" borderId="0" xfId="1" applyNumberFormat="1" applyFont="1"/>
    <xf numFmtId="165" fontId="1" fillId="0" borderId="1" xfId="1" applyNumberFormat="1" applyFont="1" applyBorder="1" applyAlignment="1">
      <alignment horizontal="center" wrapText="1"/>
    </xf>
    <xf numFmtId="165" fontId="0" fillId="0" borderId="1" xfId="1" applyNumberFormat="1" applyFont="1" applyBorder="1"/>
    <xf numFmtId="165" fontId="0" fillId="0" borderId="0" xfId="1" applyNumberFormat="1" applyFont="1"/>
    <xf numFmtId="164" fontId="0" fillId="0" borderId="0" xfId="1" applyNumberFormat="1" applyFont="1"/>
    <xf numFmtId="164" fontId="0" fillId="0" borderId="1" xfId="1" applyNumberFormat="1" applyFont="1" applyBorder="1"/>
    <xf numFmtId="164" fontId="1" fillId="0" borderId="1" xfId="1" applyNumberFormat="1" applyFont="1" applyBorder="1"/>
    <xf numFmtId="164" fontId="2" fillId="0" borderId="0" xfId="1" applyNumberFormat="1" applyFont="1"/>
    <xf numFmtId="164" fontId="1" fillId="0" borderId="1" xfId="1" applyNumberFormat="1" applyFont="1" applyBorder="1" applyAlignment="1">
      <alignment horizontal="center" wrapText="1"/>
    </xf>
    <xf numFmtId="164" fontId="1" fillId="0" borderId="1" xfId="1" applyNumberFormat="1" applyFont="1" applyBorder="1" applyAlignment="1">
      <alignment horizontal="center"/>
    </xf>
    <xf numFmtId="164" fontId="2" fillId="0" borderId="0" xfId="1" applyNumberFormat="1" applyFont="1" applyAlignment="1">
      <alignment horizontal="left"/>
    </xf>
    <xf numFmtId="165" fontId="2" fillId="0" borderId="0" xfId="1" applyNumberFormat="1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4" fontId="6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right" vertical="top" wrapText="1"/>
    </xf>
    <xf numFmtId="0" fontId="10" fillId="2" borderId="0" xfId="0" applyFont="1" applyFill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4" fontId="8" fillId="2" borderId="0" xfId="0" applyNumberFormat="1" applyFont="1" applyFill="1" applyAlignment="1">
      <alignment horizontal="right" vertical="top"/>
    </xf>
    <xf numFmtId="0" fontId="8" fillId="2" borderId="0" xfId="0" applyFont="1" applyFill="1" applyAlignment="1">
      <alignment horizontal="right" vertical="top"/>
    </xf>
    <xf numFmtId="0" fontId="0" fillId="2" borderId="0" xfId="0" applyFill="1" applyAlignment="1">
      <alignment vertical="top"/>
    </xf>
    <xf numFmtId="0" fontId="10" fillId="0" borderId="0" xfId="0" applyFont="1" applyAlignment="1">
      <alignment horizontal="left" vertical="top"/>
    </xf>
    <xf numFmtId="4" fontId="10" fillId="0" borderId="0" xfId="0" applyNumberFormat="1" applyFont="1" applyAlignment="1">
      <alignment horizontal="right" vertical="top"/>
    </xf>
    <xf numFmtId="0" fontId="10" fillId="0" borderId="0" xfId="0" applyFont="1" applyAlignment="1">
      <alignment horizontal="right" vertical="top"/>
    </xf>
    <xf numFmtId="0" fontId="10" fillId="0" borderId="0" xfId="0" applyFont="1" applyAlignment="1">
      <alignment horizontal="left" vertical="top" wrapText="1"/>
    </xf>
    <xf numFmtId="0" fontId="10" fillId="2" borderId="0" xfId="0" applyFont="1" applyFill="1" applyAlignment="1">
      <alignment horizontal="left" vertical="top"/>
    </xf>
    <xf numFmtId="4" fontId="10" fillId="2" borderId="0" xfId="0" applyNumberFormat="1" applyFont="1" applyFill="1" applyAlignment="1">
      <alignment horizontal="right" vertical="top"/>
    </xf>
    <xf numFmtId="0" fontId="10" fillId="2" borderId="0" xfId="0" applyFont="1" applyFill="1" applyAlignment="1">
      <alignment horizontal="right" vertical="top"/>
    </xf>
    <xf numFmtId="0" fontId="11" fillId="2" borderId="0" xfId="0" applyFont="1" applyFill="1" applyAlignment="1">
      <alignment horizontal="left" vertical="top"/>
    </xf>
    <xf numFmtId="4" fontId="11" fillId="2" borderId="0" xfId="0" applyNumberFormat="1" applyFont="1" applyFill="1" applyAlignment="1">
      <alignment horizontal="right" vertical="top"/>
    </xf>
    <xf numFmtId="0" fontId="11" fillId="2" borderId="0" xfId="0" applyFont="1" applyFill="1" applyAlignment="1">
      <alignment horizontal="right" vertical="top"/>
    </xf>
    <xf numFmtId="2" fontId="8" fillId="0" borderId="0" xfId="0" applyNumberFormat="1" applyFont="1" applyAlignment="1">
      <alignment horizontal="right" vertical="top"/>
    </xf>
    <xf numFmtId="0" fontId="8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/>
    </xf>
    <xf numFmtId="4" fontId="8" fillId="2" borderId="1" xfId="0" applyNumberFormat="1" applyFont="1" applyFill="1" applyBorder="1" applyAlignment="1">
      <alignment horizontal="right" vertical="top"/>
    </xf>
    <xf numFmtId="2" fontId="12" fillId="2" borderId="1" xfId="0" applyNumberFormat="1" applyFont="1" applyFill="1" applyBorder="1" applyAlignment="1">
      <alignment horizontal="right" vertical="top"/>
    </xf>
    <xf numFmtId="2" fontId="12" fillId="2" borderId="2" xfId="0" applyNumberFormat="1" applyFont="1" applyFill="1" applyBorder="1" applyAlignment="1">
      <alignment horizontal="right" vertical="top"/>
    </xf>
    <xf numFmtId="0" fontId="8" fillId="2" borderId="1" xfId="0" applyFont="1" applyFill="1" applyBorder="1" applyAlignment="1">
      <alignment horizontal="right" vertical="top"/>
    </xf>
    <xf numFmtId="2" fontId="13" fillId="2" borderId="1" xfId="0" applyNumberFormat="1" applyFont="1" applyFill="1" applyBorder="1" applyAlignment="1">
      <alignment horizontal="right" vertical="top"/>
    </xf>
    <xf numFmtId="2" fontId="13" fillId="2" borderId="2" xfId="0" applyNumberFormat="1" applyFont="1" applyFill="1" applyBorder="1" applyAlignment="1">
      <alignment horizontal="right" vertical="top"/>
    </xf>
    <xf numFmtId="0" fontId="10" fillId="2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4" fontId="10" fillId="0" borderId="1" xfId="0" applyNumberFormat="1" applyFont="1" applyBorder="1" applyAlignment="1">
      <alignment horizontal="right" vertical="top"/>
    </xf>
    <xf numFmtId="0" fontId="10" fillId="0" borderId="1" xfId="0" applyFont="1" applyBorder="1" applyAlignment="1">
      <alignment horizontal="right" vertical="top"/>
    </xf>
    <xf numFmtId="0" fontId="10" fillId="2" borderId="1" xfId="0" applyFont="1" applyFill="1" applyBorder="1" applyAlignment="1">
      <alignment horizontal="left" vertical="top"/>
    </xf>
    <xf numFmtId="4" fontId="10" fillId="2" borderId="1" xfId="0" applyNumberFormat="1" applyFont="1" applyFill="1" applyBorder="1" applyAlignment="1">
      <alignment horizontal="right" vertical="top"/>
    </xf>
    <xf numFmtId="0" fontId="10" fillId="2" borderId="1" xfId="0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left" vertical="top"/>
    </xf>
    <xf numFmtId="4" fontId="11" fillId="2" borderId="1" xfId="0" applyNumberFormat="1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right" vertical="top"/>
    </xf>
    <xf numFmtId="2" fontId="14" fillId="2" borderId="1" xfId="0" applyNumberFormat="1" applyFont="1" applyFill="1" applyBorder="1" applyAlignment="1">
      <alignment horizontal="right" vertical="top"/>
    </xf>
    <xf numFmtId="2" fontId="14" fillId="2" borderId="2" xfId="0" applyNumberFormat="1" applyFont="1" applyFill="1" applyBorder="1" applyAlignment="1">
      <alignment horizontal="right" vertical="top"/>
    </xf>
    <xf numFmtId="2" fontId="8" fillId="2" borderId="1" xfId="0" applyNumberFormat="1" applyFont="1" applyFill="1" applyBorder="1" applyAlignment="1">
      <alignment horizontal="right" vertical="top"/>
    </xf>
    <xf numFmtId="2" fontId="8" fillId="2" borderId="2" xfId="0" applyNumberFormat="1" applyFont="1" applyFill="1" applyBorder="1" applyAlignment="1">
      <alignment horizontal="right" vertical="top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72628</xdr:colOff>
      <xdr:row>5</xdr:row>
      <xdr:rowOff>111349</xdr:rowOff>
    </xdr:to>
    <xdr:pic>
      <xdr:nvPicPr>
        <xdr:cNvPr id="2" name="Picture 65537">
          <a:extLst>
            <a:ext uri="{FF2B5EF4-FFF2-40B4-BE49-F238E27FC236}">
              <a16:creationId xmlns:a16="http://schemas.microsoft.com/office/drawing/2014/main" id="{24EDB694-3837-4522-BFA3-5D8EF36CB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4400" y="66675"/>
          <a:ext cx="682228" cy="873349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1</xdr:row>
      <xdr:rowOff>0</xdr:rowOff>
    </xdr:from>
    <xdr:to>
      <xdr:col>20</xdr:col>
      <xdr:colOff>96291</xdr:colOff>
      <xdr:row>5</xdr:row>
      <xdr:rowOff>111349</xdr:rowOff>
    </xdr:to>
    <xdr:pic>
      <xdr:nvPicPr>
        <xdr:cNvPr id="3" name="Picture 65538">
          <a:extLst>
            <a:ext uri="{FF2B5EF4-FFF2-40B4-BE49-F238E27FC236}">
              <a16:creationId xmlns:a16="http://schemas.microsoft.com/office/drawing/2014/main" id="{30C6F9E0-2146-4B51-9532-AD61FB396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86800" y="66675"/>
          <a:ext cx="705891" cy="8733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3</xdr:col>
      <xdr:colOff>72628</xdr:colOff>
      <xdr:row>5</xdr:row>
      <xdr:rowOff>111349</xdr:rowOff>
    </xdr:to>
    <xdr:pic>
      <xdr:nvPicPr>
        <xdr:cNvPr id="2" name="Picture 65537">
          <a:extLst>
            <a:ext uri="{FF2B5EF4-FFF2-40B4-BE49-F238E27FC236}">
              <a16:creationId xmlns:a16="http://schemas.microsoft.com/office/drawing/2014/main" id="{F680500E-4A24-4D67-8A32-0658A73D4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4400" y="66675"/>
          <a:ext cx="682228" cy="873349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1</xdr:row>
      <xdr:rowOff>0</xdr:rowOff>
    </xdr:from>
    <xdr:to>
      <xdr:col>20</xdr:col>
      <xdr:colOff>96291</xdr:colOff>
      <xdr:row>5</xdr:row>
      <xdr:rowOff>111349</xdr:rowOff>
    </xdr:to>
    <xdr:pic>
      <xdr:nvPicPr>
        <xdr:cNvPr id="3" name="Picture 65538">
          <a:extLst>
            <a:ext uri="{FF2B5EF4-FFF2-40B4-BE49-F238E27FC236}">
              <a16:creationId xmlns:a16="http://schemas.microsoft.com/office/drawing/2014/main" id="{11528C08-0CED-4AB1-B8D5-43032B86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86800" y="66675"/>
          <a:ext cx="705891" cy="8733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1"/>
  <sheetViews>
    <sheetView workbookViewId="0">
      <selection activeCell="A7" sqref="A7"/>
    </sheetView>
  </sheetViews>
  <sheetFormatPr defaultRowHeight="15" x14ac:dyDescent="0.25"/>
  <cols>
    <col min="1" max="1" width="21.85546875" customWidth="1"/>
    <col min="2" max="2" width="21.85546875" style="15" customWidth="1"/>
    <col min="3" max="3" width="45.5703125" style="14" customWidth="1"/>
    <col min="4" max="4" width="27.7109375" style="15" customWidth="1"/>
  </cols>
  <sheetData>
    <row r="1" spans="1:5" x14ac:dyDescent="0.25">
      <c r="A1" s="23" t="s">
        <v>58</v>
      </c>
      <c r="B1" s="23"/>
      <c r="C1" s="23"/>
      <c r="D1" s="23"/>
      <c r="E1" s="23"/>
    </row>
    <row r="2" spans="1:5" x14ac:dyDescent="0.25">
      <c r="A2" s="24" t="s">
        <v>56</v>
      </c>
      <c r="B2" s="24"/>
      <c r="C2" s="24"/>
      <c r="D2" s="24"/>
      <c r="E2" s="24"/>
    </row>
    <row r="3" spans="1:5" x14ac:dyDescent="0.25">
      <c r="A3" s="23"/>
      <c r="B3" s="23"/>
      <c r="C3" s="23"/>
      <c r="D3" s="23"/>
      <c r="E3" s="23"/>
    </row>
    <row r="4" spans="1:5" ht="15.75" x14ac:dyDescent="0.25">
      <c r="A4" s="10" t="s">
        <v>62</v>
      </c>
      <c r="B4" s="21"/>
      <c r="C4" s="22"/>
      <c r="D4" s="18"/>
    </row>
    <row r="5" spans="1:5" ht="15.75" x14ac:dyDescent="0.25">
      <c r="A5" s="1"/>
      <c r="B5" s="18"/>
      <c r="C5" s="11"/>
      <c r="D5" s="18"/>
    </row>
    <row r="6" spans="1:5" ht="15.75" x14ac:dyDescent="0.25">
      <c r="A6" s="10" t="s">
        <v>63</v>
      </c>
      <c r="B6" s="18"/>
      <c r="C6" s="11"/>
      <c r="D6" s="18"/>
    </row>
    <row r="8" spans="1:5" ht="30" x14ac:dyDescent="0.25">
      <c r="A8" s="3" t="s">
        <v>0</v>
      </c>
      <c r="B8" s="19" t="s">
        <v>59</v>
      </c>
      <c r="C8" s="12" t="s">
        <v>60</v>
      </c>
      <c r="D8" s="19" t="s">
        <v>61</v>
      </c>
    </row>
    <row r="9" spans="1:5" ht="25.5" customHeight="1" x14ac:dyDescent="0.25">
      <c r="A9" s="7" t="s">
        <v>1</v>
      </c>
      <c r="B9" s="17">
        <f>SUM(B10:B11)</f>
        <v>1273173.25</v>
      </c>
      <c r="C9" s="17">
        <f t="shared" ref="C9:D9" si="0">SUM(C10:C11)</f>
        <v>1475750</v>
      </c>
      <c r="D9" s="17">
        <f t="shared" si="0"/>
        <v>1335637.8500000001</v>
      </c>
    </row>
    <row r="10" spans="1:5" ht="25.5" customHeight="1" x14ac:dyDescent="0.25">
      <c r="A10" s="5" t="s">
        <v>2</v>
      </c>
      <c r="B10" s="16">
        <v>1273173.25</v>
      </c>
      <c r="C10" s="16">
        <v>1475750</v>
      </c>
      <c r="D10" s="16">
        <v>1335637.8500000001</v>
      </c>
    </row>
    <row r="11" spans="1:5" ht="30" x14ac:dyDescent="0.25">
      <c r="A11" s="6" t="s">
        <v>3</v>
      </c>
      <c r="B11" s="16">
        <v>0</v>
      </c>
      <c r="C11" s="13">
        <v>0</v>
      </c>
      <c r="D11" s="16">
        <v>0</v>
      </c>
    </row>
    <row r="12" spans="1:5" ht="27" customHeight="1" x14ac:dyDescent="0.25">
      <c r="A12" s="7" t="s">
        <v>4</v>
      </c>
      <c r="B12" s="16">
        <f>SUM(B13:B14)</f>
        <v>1281794.3699999999</v>
      </c>
      <c r="C12" s="16">
        <f t="shared" ref="C12:D12" si="1">SUM(C13:C14)</f>
        <v>1479975.44</v>
      </c>
      <c r="D12" s="16">
        <f t="shared" si="1"/>
        <v>1423605.81</v>
      </c>
    </row>
    <row r="13" spans="1:5" ht="29.25" customHeight="1" x14ac:dyDescent="0.25">
      <c r="A13" s="5" t="s">
        <v>5</v>
      </c>
      <c r="B13" s="16">
        <v>1173383.71</v>
      </c>
      <c r="C13" s="16">
        <v>1352495</v>
      </c>
      <c r="D13" s="16">
        <v>1299459.97</v>
      </c>
    </row>
    <row r="14" spans="1:5" ht="30" x14ac:dyDescent="0.25">
      <c r="A14" s="6" t="s">
        <v>6</v>
      </c>
      <c r="B14" s="16">
        <v>108410.66</v>
      </c>
      <c r="C14" s="16">
        <v>127480.44</v>
      </c>
      <c r="D14" s="16">
        <v>124145.84</v>
      </c>
    </row>
    <row r="15" spans="1:5" ht="30" x14ac:dyDescent="0.25">
      <c r="A15" s="8" t="s">
        <v>7</v>
      </c>
      <c r="B15" s="16">
        <f>B9-B12</f>
        <v>-8621.1199999998789</v>
      </c>
      <c r="C15" s="16">
        <f t="shared" ref="C15:D15" si="2">C9-C12</f>
        <v>-4225.4399999999441</v>
      </c>
      <c r="D15" s="16">
        <f t="shared" si="2"/>
        <v>-87967.959999999963</v>
      </c>
    </row>
    <row r="17" spans="1:4" ht="30" customHeight="1" x14ac:dyDescent="0.25">
      <c r="A17" s="2" t="s">
        <v>52</v>
      </c>
      <c r="B17" s="19" t="s">
        <v>59</v>
      </c>
      <c r="C17" s="12" t="s">
        <v>60</v>
      </c>
      <c r="D17" s="19" t="s">
        <v>61</v>
      </c>
    </row>
    <row r="18" spans="1:4" ht="45" x14ac:dyDescent="0.25">
      <c r="A18" s="4" t="s">
        <v>54</v>
      </c>
      <c r="B18" s="16">
        <v>12846.56</v>
      </c>
      <c r="C18" s="16">
        <v>-4225.4399999999996</v>
      </c>
      <c r="D18" s="16">
        <v>4225.4399999999996</v>
      </c>
    </row>
    <row r="19" spans="1:4" ht="45" x14ac:dyDescent="0.25">
      <c r="A19" s="6" t="s">
        <v>55</v>
      </c>
      <c r="B19" s="16">
        <v>-75121.399999999994</v>
      </c>
      <c r="C19" s="16"/>
      <c r="D19" s="16">
        <f t="shared" ref="D19" si="3">D15+D18</f>
        <v>-83742.51999999996</v>
      </c>
    </row>
    <row r="21" spans="1:4" ht="30" hidden="1" x14ac:dyDescent="0.25">
      <c r="A21" s="7" t="s">
        <v>11</v>
      </c>
      <c r="B21" s="20" t="s">
        <v>9</v>
      </c>
      <c r="C21" s="12" t="s">
        <v>8</v>
      </c>
      <c r="D21" s="19" t="s">
        <v>10</v>
      </c>
    </row>
    <row r="22" spans="1:4" ht="30" hidden="1" x14ac:dyDescent="0.25">
      <c r="A22" s="6" t="s">
        <v>12</v>
      </c>
      <c r="B22" s="16"/>
      <c r="C22" s="13"/>
      <c r="D22" s="16"/>
    </row>
    <row r="23" spans="1:4" ht="45" hidden="1" x14ac:dyDescent="0.25">
      <c r="A23" s="6" t="s">
        <v>13</v>
      </c>
      <c r="B23" s="16"/>
      <c r="C23" s="13"/>
      <c r="D23" s="16"/>
    </row>
    <row r="24" spans="1:4" ht="24" hidden="1" customHeight="1" x14ac:dyDescent="0.25">
      <c r="A24" s="9" t="s">
        <v>14</v>
      </c>
      <c r="B24" s="16"/>
      <c r="C24" s="13"/>
      <c r="D24" s="16"/>
    </row>
    <row r="25" spans="1:4" ht="30" x14ac:dyDescent="0.25">
      <c r="A25" s="2" t="s">
        <v>11</v>
      </c>
      <c r="B25" s="19" t="s">
        <v>59</v>
      </c>
      <c r="C25" s="12" t="s">
        <v>60</v>
      </c>
      <c r="D25" s="19" t="s">
        <v>61</v>
      </c>
    </row>
    <row r="26" spans="1:4" ht="45" hidden="1" x14ac:dyDescent="0.25">
      <c r="A26" s="4" t="s">
        <v>44</v>
      </c>
      <c r="B26" s="16">
        <v>162543</v>
      </c>
      <c r="C26" s="13">
        <v>169704</v>
      </c>
      <c r="D26" s="16">
        <v>169704</v>
      </c>
    </row>
    <row r="27" spans="1:4" ht="30" x14ac:dyDescent="0.25">
      <c r="A27" s="6" t="s">
        <v>12</v>
      </c>
      <c r="B27" s="16">
        <v>0</v>
      </c>
      <c r="C27" s="13">
        <v>0</v>
      </c>
      <c r="D27" s="16">
        <v>0</v>
      </c>
    </row>
    <row r="28" spans="1:4" ht="45" x14ac:dyDescent="0.25">
      <c r="A28" s="6" t="s">
        <v>13</v>
      </c>
      <c r="B28" s="16"/>
      <c r="C28" s="13">
        <v>0</v>
      </c>
      <c r="D28" s="16">
        <v>0</v>
      </c>
    </row>
    <row r="29" spans="1:4" x14ac:dyDescent="0.25">
      <c r="A29" s="6" t="s">
        <v>14</v>
      </c>
      <c r="B29" s="16">
        <f>B27-B28</f>
        <v>0</v>
      </c>
      <c r="C29" s="13">
        <v>0</v>
      </c>
      <c r="D29" s="16">
        <v>0</v>
      </c>
    </row>
    <row r="30" spans="1:4" x14ac:dyDescent="0.25">
      <c r="A30" s="6"/>
      <c r="B30" s="16"/>
      <c r="C30" s="13"/>
      <c r="D30" s="16"/>
    </row>
    <row r="31" spans="1:4" ht="30" x14ac:dyDescent="0.25">
      <c r="A31" s="6" t="s">
        <v>53</v>
      </c>
      <c r="B31" s="16">
        <f>B19+B29</f>
        <v>-75121.399999999994</v>
      </c>
      <c r="C31" s="16">
        <f>C19+C29</f>
        <v>0</v>
      </c>
      <c r="D31" s="16">
        <f t="shared" ref="D31" si="4">D19+D29</f>
        <v>-83742.51999999996</v>
      </c>
    </row>
  </sheetData>
  <mergeCells count="3">
    <mergeCell ref="A1:E1"/>
    <mergeCell ref="A2:E2"/>
    <mergeCell ref="A3:E3"/>
  </mergeCells>
  <pageMargins left="0.7" right="0.7" top="0.75" bottom="0.75" header="0.3" footer="0.3"/>
  <pageSetup paperSize="9"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85"/>
  <sheetViews>
    <sheetView workbookViewId="0">
      <selection activeCell="C24" sqref="C24:R24"/>
    </sheetView>
  </sheetViews>
  <sheetFormatPr defaultColWidth="6.85546875" defaultRowHeight="12.75" customHeight="1" x14ac:dyDescent="0.25"/>
  <sheetData>
    <row r="1" spans="1:34" ht="5.25" customHeight="1" x14ac:dyDescent="0.25"/>
    <row r="2" spans="1:34" ht="77.25" customHeight="1" x14ac:dyDescent="0.25"/>
    <row r="3" spans="1:34" ht="9.75" customHeight="1" x14ac:dyDescent="0.25"/>
    <row r="4" spans="1:34" ht="3" customHeight="1" x14ac:dyDescent="0.25"/>
    <row r="5" spans="1:34" ht="14.25" customHeight="1" x14ac:dyDescent="0.25">
      <c r="A5" s="25" t="s">
        <v>64</v>
      </c>
      <c r="B5" s="25"/>
      <c r="C5" s="25"/>
      <c r="D5" s="25"/>
      <c r="E5" s="25"/>
    </row>
    <row r="6" spans="1:34" ht="15.75" customHeight="1" x14ac:dyDescent="0.25">
      <c r="A6" s="26" t="s">
        <v>45</v>
      </c>
      <c r="B6" s="26"/>
      <c r="C6" s="26"/>
      <c r="D6" s="26"/>
      <c r="E6" s="26"/>
    </row>
    <row r="7" spans="1:34" ht="17.25" customHeight="1" x14ac:dyDescent="0.25">
      <c r="A7" s="26" t="s">
        <v>65</v>
      </c>
      <c r="B7" s="26"/>
      <c r="C7" s="26"/>
      <c r="D7" s="26"/>
      <c r="E7" s="26"/>
    </row>
    <row r="8" spans="1:34" ht="15" customHeight="1" x14ac:dyDescent="0.25">
      <c r="A8" s="26" t="s">
        <v>66</v>
      </c>
      <c r="B8" s="26"/>
      <c r="C8" s="26"/>
      <c r="D8" s="26"/>
      <c r="E8" s="26"/>
    </row>
    <row r="9" spans="1:34" ht="33" customHeight="1" x14ac:dyDescent="0.25"/>
    <row r="10" spans="1:34" ht="6" customHeight="1" x14ac:dyDescent="0.25"/>
    <row r="11" spans="1:34" ht="25.5" customHeight="1" x14ac:dyDescent="0.25">
      <c r="A11" s="27" t="s">
        <v>67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</row>
    <row r="12" spans="1:34" ht="27.75" customHeight="1" x14ac:dyDescent="0.25"/>
    <row r="13" spans="1:34" ht="13.5" customHeight="1" x14ac:dyDescent="0.25">
      <c r="A13" s="28" t="s">
        <v>68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</row>
    <row r="14" spans="1:34" ht="6.75" customHeight="1" x14ac:dyDescent="0.25"/>
    <row r="15" spans="1:34" ht="11.25" customHeight="1" x14ac:dyDescent="0.25">
      <c r="A15" s="29" t="s">
        <v>49</v>
      </c>
      <c r="B15" s="29"/>
      <c r="C15" s="30" t="s">
        <v>45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1">
        <v>1273173.25</v>
      </c>
      <c r="T15" s="31"/>
      <c r="U15" s="31"/>
      <c r="V15" s="31">
        <v>1393800</v>
      </c>
      <c r="W15" s="31"/>
      <c r="X15" s="31"/>
      <c r="Y15" s="31">
        <v>1479975.44</v>
      </c>
      <c r="Z15" s="31"/>
      <c r="AA15" s="31"/>
      <c r="AB15" s="31">
        <v>1335637.8500000001</v>
      </c>
      <c r="AC15" s="31"/>
      <c r="AD15" s="31"/>
      <c r="AE15" s="32" t="s">
        <v>69</v>
      </c>
      <c r="AF15" s="32"/>
      <c r="AG15" s="33" t="s">
        <v>70</v>
      </c>
      <c r="AH15" s="33"/>
    </row>
    <row r="16" spans="1:34" ht="12.75" customHeight="1" x14ac:dyDescent="0.25">
      <c r="A16" s="34" t="s">
        <v>71</v>
      </c>
      <c r="B16" s="34"/>
      <c r="C16" s="30" t="s">
        <v>45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5" t="s">
        <v>72</v>
      </c>
      <c r="T16" s="35"/>
      <c r="U16" s="35"/>
      <c r="V16" s="35" t="s">
        <v>73</v>
      </c>
      <c r="W16" s="35"/>
      <c r="X16" s="35"/>
      <c r="Y16" s="35" t="s">
        <v>74</v>
      </c>
      <c r="Z16" s="35"/>
      <c r="AA16" s="35"/>
      <c r="AB16" s="35" t="s">
        <v>75</v>
      </c>
      <c r="AC16" s="35"/>
      <c r="AD16" s="35"/>
      <c r="AE16" s="35" t="s">
        <v>76</v>
      </c>
      <c r="AF16" s="35"/>
      <c r="AG16" s="35" t="s">
        <v>77</v>
      </c>
      <c r="AH16" s="35"/>
    </row>
    <row r="17" spans="1:34" ht="12.75" customHeight="1" x14ac:dyDescent="0.25">
      <c r="A17" s="34"/>
      <c r="B17" s="3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</row>
    <row r="18" spans="1:34" ht="20.25" customHeight="1" x14ac:dyDescent="0.25">
      <c r="A18" s="34"/>
      <c r="B18" s="34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</row>
    <row r="19" spans="1:34" s="40" customFormat="1" ht="15" customHeight="1" x14ac:dyDescent="0.25">
      <c r="A19" s="36" t="s">
        <v>78</v>
      </c>
      <c r="B19" s="36"/>
      <c r="C19" s="37" t="s">
        <v>79</v>
      </c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8">
        <f>S20+S26+S41+S50+S57+S66+S73</f>
        <v>1273173.25</v>
      </c>
      <c r="T19" s="38"/>
      <c r="U19" s="38"/>
      <c r="V19" s="38">
        <v>1393800</v>
      </c>
      <c r="W19" s="38"/>
      <c r="X19" s="38"/>
      <c r="Y19" s="38">
        <v>1475750</v>
      </c>
      <c r="Z19" s="38"/>
      <c r="AA19" s="38"/>
      <c r="AB19" s="38">
        <v>1335637.8500000001</v>
      </c>
      <c r="AC19" s="38"/>
      <c r="AD19" s="38"/>
      <c r="AE19" s="38">
        <f>AB19/S19*100</f>
        <v>104.90621366730726</v>
      </c>
      <c r="AF19" s="39"/>
      <c r="AG19" s="39" t="s">
        <v>80</v>
      </c>
      <c r="AH19" s="39"/>
    </row>
    <row r="20" spans="1:34" ht="11.25" customHeight="1" x14ac:dyDescent="0.25">
      <c r="C20" s="41" t="s">
        <v>81</v>
      </c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2">
        <f>S25</f>
        <v>2015.41</v>
      </c>
      <c r="T20" s="42"/>
      <c r="U20" s="42"/>
      <c r="V20" s="42">
        <v>3530</v>
      </c>
      <c r="W20" s="42"/>
      <c r="X20" s="42"/>
      <c r="Y20" s="42">
        <v>2840</v>
      </c>
      <c r="Z20" s="42"/>
      <c r="AA20" s="42"/>
      <c r="AB20" s="42">
        <v>2762.2</v>
      </c>
      <c r="AC20" s="42"/>
      <c r="AD20" s="42"/>
      <c r="AE20" s="38">
        <f>AB20/S20*100</f>
        <v>137.05399893818128</v>
      </c>
      <c r="AF20" s="39"/>
      <c r="AG20" s="43" t="s">
        <v>82</v>
      </c>
      <c r="AH20" s="43"/>
    </row>
    <row r="21" spans="1:34" ht="12.75" customHeight="1" x14ac:dyDescent="0.25">
      <c r="A21" s="44" t="s">
        <v>83</v>
      </c>
      <c r="B21" s="44"/>
      <c r="C21" s="41" t="s">
        <v>84</v>
      </c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2">
        <v>0</v>
      </c>
      <c r="T21" s="42"/>
      <c r="U21" s="42"/>
      <c r="V21" s="42">
        <v>3530</v>
      </c>
      <c r="W21" s="42"/>
      <c r="X21" s="42"/>
      <c r="Y21" s="42">
        <v>2840</v>
      </c>
      <c r="Z21" s="42"/>
      <c r="AA21" s="42"/>
      <c r="AB21" s="42">
        <v>2762.2</v>
      </c>
      <c r="AC21" s="42"/>
      <c r="AD21" s="42"/>
      <c r="AE21" s="38"/>
      <c r="AF21" s="39"/>
      <c r="AG21" s="43" t="s">
        <v>82</v>
      </c>
      <c r="AH21" s="43"/>
    </row>
    <row r="22" spans="1:34" s="40" customFormat="1" ht="11.25" customHeight="1" x14ac:dyDescent="0.25">
      <c r="A22" s="45" t="s">
        <v>85</v>
      </c>
      <c r="B22" s="45"/>
      <c r="C22" s="45" t="s">
        <v>86</v>
      </c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6">
        <f>S23</f>
        <v>0</v>
      </c>
      <c r="T22" s="46"/>
      <c r="U22" s="46"/>
      <c r="V22" s="46">
        <v>3530</v>
      </c>
      <c r="W22" s="46"/>
      <c r="X22" s="46"/>
      <c r="Y22" s="46">
        <v>2840</v>
      </c>
      <c r="Z22" s="46"/>
      <c r="AA22" s="46"/>
      <c r="AB22" s="46">
        <v>2762.2</v>
      </c>
      <c r="AC22" s="46"/>
      <c r="AD22" s="46"/>
      <c r="AE22" s="38"/>
      <c r="AF22" s="39"/>
      <c r="AG22" s="47" t="s">
        <v>82</v>
      </c>
      <c r="AH22" s="47"/>
    </row>
    <row r="23" spans="1:34" s="40" customFormat="1" ht="11.25" customHeight="1" x14ac:dyDescent="0.25">
      <c r="A23" s="45" t="s">
        <v>87</v>
      </c>
      <c r="B23" s="45"/>
      <c r="C23" s="45" t="s">
        <v>15</v>
      </c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6">
        <f>S24</f>
        <v>0</v>
      </c>
      <c r="T23" s="46"/>
      <c r="U23" s="46"/>
      <c r="V23" s="46">
        <v>3530</v>
      </c>
      <c r="W23" s="46"/>
      <c r="X23" s="46"/>
      <c r="Y23" s="46">
        <v>2840</v>
      </c>
      <c r="Z23" s="46"/>
      <c r="AA23" s="46"/>
      <c r="AB23" s="46">
        <v>2762.2</v>
      </c>
      <c r="AC23" s="46"/>
      <c r="AD23" s="46"/>
      <c r="AE23" s="38"/>
      <c r="AF23" s="39"/>
      <c r="AG23" s="47" t="s">
        <v>82</v>
      </c>
      <c r="AH23" s="47"/>
    </row>
    <row r="24" spans="1:34" s="40" customFormat="1" ht="11.25" customHeight="1" x14ac:dyDescent="0.25">
      <c r="A24" s="48" t="s">
        <v>88</v>
      </c>
      <c r="B24" s="48"/>
      <c r="C24" s="48" t="s">
        <v>89</v>
      </c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9">
        <v>0</v>
      </c>
      <c r="T24" s="49"/>
      <c r="U24" s="49"/>
      <c r="V24" s="49">
        <v>3530</v>
      </c>
      <c r="W24" s="49"/>
      <c r="X24" s="49"/>
      <c r="Y24" s="49">
        <v>2840</v>
      </c>
      <c r="Z24" s="49"/>
      <c r="AA24" s="49"/>
      <c r="AB24" s="49">
        <v>2762.2</v>
      </c>
      <c r="AC24" s="49"/>
      <c r="AD24" s="49"/>
      <c r="AE24" s="38"/>
      <c r="AF24" s="39"/>
      <c r="AG24" s="50" t="s">
        <v>82</v>
      </c>
      <c r="AH24" s="50"/>
    </row>
    <row r="25" spans="1:34" s="40" customFormat="1" ht="11.25" customHeight="1" x14ac:dyDescent="0.25">
      <c r="A25" s="48" t="s">
        <v>90</v>
      </c>
      <c r="B25" s="48"/>
      <c r="C25" s="48" t="s">
        <v>91</v>
      </c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9">
        <v>2015.41</v>
      </c>
      <c r="T25" s="49"/>
      <c r="U25" s="49"/>
      <c r="V25" s="49">
        <v>3530</v>
      </c>
      <c r="W25" s="49"/>
      <c r="X25" s="49"/>
      <c r="Y25" s="49">
        <v>2840</v>
      </c>
      <c r="Z25" s="49"/>
      <c r="AA25" s="49"/>
      <c r="AB25" s="49">
        <v>2762.2</v>
      </c>
      <c r="AC25" s="49"/>
      <c r="AD25" s="49"/>
      <c r="AE25" s="38">
        <f t="shared" ref="AE25:AE26" si="0">AB25/S25*100</f>
        <v>137.05399893818128</v>
      </c>
      <c r="AF25" s="39"/>
      <c r="AG25" s="50" t="s">
        <v>82</v>
      </c>
      <c r="AH25" s="50"/>
    </row>
    <row r="26" spans="1:34" ht="11.25" customHeight="1" x14ac:dyDescent="0.25">
      <c r="C26" s="41" t="s">
        <v>92</v>
      </c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2">
        <f>S34+S40+S37</f>
        <v>8528.6299999999992</v>
      </c>
      <c r="T26" s="42"/>
      <c r="U26" s="42"/>
      <c r="V26" s="42">
        <v>6650</v>
      </c>
      <c r="W26" s="42"/>
      <c r="X26" s="42"/>
      <c r="Y26" s="42">
        <v>25630</v>
      </c>
      <c r="Z26" s="42"/>
      <c r="AA26" s="42"/>
      <c r="AB26" s="42">
        <v>25173.439999999999</v>
      </c>
      <c r="AC26" s="42"/>
      <c r="AD26" s="42"/>
      <c r="AE26" s="38">
        <f t="shared" si="0"/>
        <v>295.16393606007063</v>
      </c>
      <c r="AF26" s="39"/>
      <c r="AG26" s="43" t="s">
        <v>93</v>
      </c>
      <c r="AH26" s="43"/>
    </row>
    <row r="27" spans="1:34" ht="12.75" customHeight="1" x14ac:dyDescent="0.25">
      <c r="A27" s="44" t="s">
        <v>83</v>
      </c>
      <c r="B27" s="44"/>
      <c r="C27" s="41" t="s">
        <v>94</v>
      </c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2">
        <v>0</v>
      </c>
      <c r="T27" s="42"/>
      <c r="U27" s="42"/>
      <c r="V27" s="42">
        <v>6650</v>
      </c>
      <c r="W27" s="42"/>
      <c r="X27" s="42"/>
      <c r="Y27" s="42">
        <v>25630</v>
      </c>
      <c r="Z27" s="42"/>
      <c r="AA27" s="42"/>
      <c r="AB27" s="42">
        <v>25173.439999999999</v>
      </c>
      <c r="AC27" s="42"/>
      <c r="AD27" s="42"/>
      <c r="AE27" s="38"/>
      <c r="AF27" s="39"/>
      <c r="AG27" s="43" t="s">
        <v>93</v>
      </c>
      <c r="AH27" s="43"/>
    </row>
    <row r="28" spans="1:34" s="40" customFormat="1" ht="11.25" customHeight="1" x14ac:dyDescent="0.25">
      <c r="A28" s="45" t="s">
        <v>85</v>
      </c>
      <c r="B28" s="45"/>
      <c r="C28" s="45" t="s">
        <v>86</v>
      </c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6">
        <v>0</v>
      </c>
      <c r="T28" s="46"/>
      <c r="U28" s="46"/>
      <c r="V28" s="46">
        <v>6650</v>
      </c>
      <c r="W28" s="46"/>
      <c r="X28" s="46"/>
      <c r="Y28" s="46">
        <v>25630</v>
      </c>
      <c r="Z28" s="46"/>
      <c r="AA28" s="46"/>
      <c r="AB28" s="46">
        <v>25173.439999999999</v>
      </c>
      <c r="AC28" s="46"/>
      <c r="AD28" s="46"/>
      <c r="AE28" s="38"/>
      <c r="AF28" s="39"/>
      <c r="AG28" s="47" t="s">
        <v>93</v>
      </c>
      <c r="AH28" s="47"/>
    </row>
    <row r="29" spans="1:34" s="40" customFormat="1" ht="11.25" customHeight="1" x14ac:dyDescent="0.25">
      <c r="A29" s="45" t="s">
        <v>95</v>
      </c>
      <c r="B29" s="45"/>
      <c r="C29" s="45" t="s">
        <v>16</v>
      </c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6">
        <v>0</v>
      </c>
      <c r="T29" s="46"/>
      <c r="U29" s="46"/>
      <c r="V29" s="46">
        <v>0</v>
      </c>
      <c r="W29" s="46"/>
      <c r="X29" s="46"/>
      <c r="Y29" s="46">
        <v>18000</v>
      </c>
      <c r="Z29" s="46"/>
      <c r="AA29" s="46"/>
      <c r="AB29" s="46">
        <v>18000</v>
      </c>
      <c r="AC29" s="46"/>
      <c r="AD29" s="46"/>
      <c r="AE29" s="38"/>
      <c r="AF29" s="39"/>
      <c r="AG29" s="47" t="s">
        <v>96</v>
      </c>
      <c r="AH29" s="47"/>
    </row>
    <row r="30" spans="1:34" s="40" customFormat="1" ht="11.25" customHeight="1" x14ac:dyDescent="0.25">
      <c r="A30" s="48" t="s">
        <v>97</v>
      </c>
      <c r="B30" s="48"/>
      <c r="C30" s="48" t="s">
        <v>98</v>
      </c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9">
        <v>0</v>
      </c>
      <c r="T30" s="49"/>
      <c r="U30" s="49"/>
      <c r="V30" s="49">
        <v>0</v>
      </c>
      <c r="W30" s="49"/>
      <c r="X30" s="49"/>
      <c r="Y30" s="49">
        <v>18000</v>
      </c>
      <c r="Z30" s="49"/>
      <c r="AA30" s="49"/>
      <c r="AB30" s="49">
        <v>18000</v>
      </c>
      <c r="AC30" s="49"/>
      <c r="AD30" s="49"/>
      <c r="AE30" s="38"/>
      <c r="AF30" s="39"/>
      <c r="AG30" s="50" t="s">
        <v>96</v>
      </c>
      <c r="AH30" s="50"/>
    </row>
    <row r="31" spans="1:34" s="40" customFormat="1" ht="11.25" customHeight="1" x14ac:dyDescent="0.25">
      <c r="A31" s="48" t="s">
        <v>99</v>
      </c>
      <c r="B31" s="48"/>
      <c r="C31" s="48" t="s">
        <v>100</v>
      </c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9">
        <v>0</v>
      </c>
      <c r="T31" s="49"/>
      <c r="U31" s="49"/>
      <c r="V31" s="49">
        <v>0</v>
      </c>
      <c r="W31" s="49"/>
      <c r="X31" s="49"/>
      <c r="Y31" s="49">
        <v>18000</v>
      </c>
      <c r="Z31" s="49"/>
      <c r="AA31" s="49"/>
      <c r="AB31" s="49">
        <v>18000</v>
      </c>
      <c r="AC31" s="49"/>
      <c r="AD31" s="49"/>
      <c r="AE31" s="38"/>
      <c r="AF31" s="39"/>
      <c r="AG31" s="50" t="s">
        <v>96</v>
      </c>
      <c r="AH31" s="50"/>
    </row>
    <row r="32" spans="1:34" s="40" customFormat="1" ht="11.25" customHeight="1" x14ac:dyDescent="0.25">
      <c r="A32" s="45" t="s">
        <v>101</v>
      </c>
      <c r="B32" s="45"/>
      <c r="C32" s="45" t="s">
        <v>102</v>
      </c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6">
        <v>0</v>
      </c>
      <c r="T32" s="46"/>
      <c r="U32" s="46"/>
      <c r="V32" s="46">
        <v>50</v>
      </c>
      <c r="W32" s="46"/>
      <c r="X32" s="46"/>
      <c r="Y32" s="46">
        <v>5</v>
      </c>
      <c r="Z32" s="46"/>
      <c r="AA32" s="46"/>
      <c r="AB32" s="46">
        <v>3.44</v>
      </c>
      <c r="AC32" s="46"/>
      <c r="AD32" s="46"/>
      <c r="AE32" s="38"/>
      <c r="AF32" s="39"/>
      <c r="AG32" s="47" t="s">
        <v>103</v>
      </c>
      <c r="AH32" s="47"/>
    </row>
    <row r="33" spans="1:34" s="40" customFormat="1" ht="11.25" customHeight="1" x14ac:dyDescent="0.25">
      <c r="A33" s="48" t="s">
        <v>104</v>
      </c>
      <c r="B33" s="48"/>
      <c r="C33" s="48" t="s">
        <v>105</v>
      </c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9">
        <v>0</v>
      </c>
      <c r="T33" s="49"/>
      <c r="U33" s="49"/>
      <c r="V33" s="49">
        <v>50</v>
      </c>
      <c r="W33" s="49"/>
      <c r="X33" s="49"/>
      <c r="Y33" s="49">
        <v>5</v>
      </c>
      <c r="Z33" s="49"/>
      <c r="AA33" s="49"/>
      <c r="AB33" s="49">
        <v>3.44</v>
      </c>
      <c r="AC33" s="49"/>
      <c r="AD33" s="49"/>
      <c r="AE33" s="38"/>
      <c r="AF33" s="39"/>
      <c r="AG33" s="50" t="s">
        <v>103</v>
      </c>
      <c r="AH33" s="50"/>
    </row>
    <row r="34" spans="1:34" s="40" customFormat="1" ht="11.25" customHeight="1" x14ac:dyDescent="0.25">
      <c r="A34" s="48" t="s">
        <v>106</v>
      </c>
      <c r="B34" s="48"/>
      <c r="C34" s="48" t="s">
        <v>107</v>
      </c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9">
        <v>24.2</v>
      </c>
      <c r="T34" s="49"/>
      <c r="U34" s="49"/>
      <c r="V34" s="49">
        <v>50</v>
      </c>
      <c r="W34" s="49"/>
      <c r="X34" s="49"/>
      <c r="Y34" s="49">
        <v>5</v>
      </c>
      <c r="Z34" s="49"/>
      <c r="AA34" s="49"/>
      <c r="AB34" s="49">
        <v>3.44</v>
      </c>
      <c r="AC34" s="49"/>
      <c r="AD34" s="49"/>
      <c r="AE34" s="38">
        <f t="shared" ref="AE34:AE41" si="1">AB34/S34*100</f>
        <v>14.214876033057852</v>
      </c>
      <c r="AF34" s="39"/>
      <c r="AG34" s="50" t="s">
        <v>103</v>
      </c>
      <c r="AH34" s="50"/>
    </row>
    <row r="35" spans="1:34" s="40" customFormat="1" ht="11.25" customHeight="1" x14ac:dyDescent="0.25">
      <c r="A35" s="45" t="s">
        <v>108</v>
      </c>
      <c r="B35" s="45"/>
      <c r="C35" s="45" t="s">
        <v>109</v>
      </c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6">
        <v>0</v>
      </c>
      <c r="T35" s="46"/>
      <c r="U35" s="46"/>
      <c r="V35" s="46">
        <v>0</v>
      </c>
      <c r="W35" s="46"/>
      <c r="X35" s="46"/>
      <c r="Y35" s="46">
        <v>1025</v>
      </c>
      <c r="Z35" s="46"/>
      <c r="AA35" s="46"/>
      <c r="AB35" s="46">
        <v>570</v>
      </c>
      <c r="AC35" s="46"/>
      <c r="AD35" s="46"/>
      <c r="AE35" s="38"/>
      <c r="AF35" s="39"/>
      <c r="AG35" s="47" t="s">
        <v>110</v>
      </c>
      <c r="AH35" s="47"/>
    </row>
    <row r="36" spans="1:34" s="40" customFormat="1" ht="11.25" customHeight="1" x14ac:dyDescent="0.25">
      <c r="A36" s="48" t="s">
        <v>111</v>
      </c>
      <c r="B36" s="48"/>
      <c r="C36" s="48" t="s">
        <v>112</v>
      </c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9">
        <v>0</v>
      </c>
      <c r="T36" s="49"/>
      <c r="U36" s="49"/>
      <c r="V36" s="49">
        <v>0</v>
      </c>
      <c r="W36" s="49"/>
      <c r="X36" s="49"/>
      <c r="Y36" s="49">
        <v>1025</v>
      </c>
      <c r="Z36" s="49"/>
      <c r="AA36" s="49"/>
      <c r="AB36" s="49">
        <v>570</v>
      </c>
      <c r="AC36" s="49"/>
      <c r="AD36" s="49"/>
      <c r="AE36" s="38"/>
      <c r="AF36" s="39"/>
      <c r="AG36" s="50" t="s">
        <v>110</v>
      </c>
      <c r="AH36" s="50"/>
    </row>
    <row r="37" spans="1:34" s="40" customFormat="1" ht="11.25" customHeight="1" x14ac:dyDescent="0.25">
      <c r="A37" s="48" t="s">
        <v>113</v>
      </c>
      <c r="B37" s="48"/>
      <c r="C37" s="48" t="s">
        <v>114</v>
      </c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9">
        <v>709.95</v>
      </c>
      <c r="T37" s="49"/>
      <c r="U37" s="49"/>
      <c r="V37" s="49">
        <v>0</v>
      </c>
      <c r="W37" s="49"/>
      <c r="X37" s="49"/>
      <c r="Y37" s="49">
        <v>1025</v>
      </c>
      <c r="Z37" s="49"/>
      <c r="AA37" s="49"/>
      <c r="AB37" s="49">
        <v>570</v>
      </c>
      <c r="AC37" s="49"/>
      <c r="AD37" s="49"/>
      <c r="AE37" s="38">
        <f t="shared" si="1"/>
        <v>80.287344179167548</v>
      </c>
      <c r="AF37" s="39"/>
      <c r="AG37" s="50" t="s">
        <v>110</v>
      </c>
      <c r="AH37" s="50"/>
    </row>
    <row r="38" spans="1:34" s="40" customFormat="1" ht="11.25" customHeight="1" x14ac:dyDescent="0.25">
      <c r="A38" s="45" t="s">
        <v>115</v>
      </c>
      <c r="B38" s="45"/>
      <c r="C38" s="45" t="s">
        <v>116</v>
      </c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6">
        <v>0</v>
      </c>
      <c r="T38" s="46"/>
      <c r="U38" s="46"/>
      <c r="V38" s="46">
        <v>6600</v>
      </c>
      <c r="W38" s="46"/>
      <c r="X38" s="46"/>
      <c r="Y38" s="46">
        <v>6600</v>
      </c>
      <c r="Z38" s="46"/>
      <c r="AA38" s="46"/>
      <c r="AB38" s="46">
        <v>6600</v>
      </c>
      <c r="AC38" s="46"/>
      <c r="AD38" s="46"/>
      <c r="AE38" s="38"/>
      <c r="AF38" s="39"/>
      <c r="AG38" s="47" t="s">
        <v>96</v>
      </c>
      <c r="AH38" s="47"/>
    </row>
    <row r="39" spans="1:34" s="40" customFormat="1" ht="11.25" customHeight="1" x14ac:dyDescent="0.25">
      <c r="A39" s="48" t="s">
        <v>117</v>
      </c>
      <c r="B39" s="48"/>
      <c r="C39" s="48" t="s">
        <v>118</v>
      </c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9">
        <v>0</v>
      </c>
      <c r="T39" s="49"/>
      <c r="U39" s="49"/>
      <c r="V39" s="49">
        <v>6600</v>
      </c>
      <c r="W39" s="49"/>
      <c r="X39" s="49"/>
      <c r="Y39" s="49">
        <v>6600</v>
      </c>
      <c r="Z39" s="49"/>
      <c r="AA39" s="49"/>
      <c r="AB39" s="49">
        <v>6600</v>
      </c>
      <c r="AC39" s="49"/>
      <c r="AD39" s="49"/>
      <c r="AE39" s="38"/>
      <c r="AF39" s="39"/>
      <c r="AG39" s="50" t="s">
        <v>96</v>
      </c>
      <c r="AH39" s="50"/>
    </row>
    <row r="40" spans="1:34" s="40" customFormat="1" ht="11.25" customHeight="1" x14ac:dyDescent="0.25">
      <c r="A40" s="48" t="s">
        <v>119</v>
      </c>
      <c r="B40" s="48"/>
      <c r="C40" s="48" t="s">
        <v>120</v>
      </c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9">
        <v>7794.48</v>
      </c>
      <c r="T40" s="49"/>
      <c r="U40" s="49"/>
      <c r="V40" s="49">
        <v>6600</v>
      </c>
      <c r="W40" s="49"/>
      <c r="X40" s="49"/>
      <c r="Y40" s="49">
        <v>6600</v>
      </c>
      <c r="Z40" s="49"/>
      <c r="AA40" s="49"/>
      <c r="AB40" s="49">
        <v>6600</v>
      </c>
      <c r="AC40" s="49"/>
      <c r="AD40" s="49"/>
      <c r="AE40" s="38">
        <f t="shared" si="1"/>
        <v>84.67530867998893</v>
      </c>
      <c r="AF40" s="39"/>
      <c r="AG40" s="50" t="s">
        <v>96</v>
      </c>
      <c r="AH40" s="50"/>
    </row>
    <row r="41" spans="1:34" ht="11.25" customHeight="1" x14ac:dyDescent="0.25">
      <c r="C41" s="41" t="s">
        <v>121</v>
      </c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2">
        <f>S46+S49</f>
        <v>46561.59</v>
      </c>
      <c r="T41" s="42"/>
      <c r="U41" s="42"/>
      <c r="V41" s="42">
        <v>28450</v>
      </c>
      <c r="W41" s="42"/>
      <c r="X41" s="42"/>
      <c r="Y41" s="42">
        <v>56605</v>
      </c>
      <c r="Z41" s="42"/>
      <c r="AA41" s="42"/>
      <c r="AB41" s="42">
        <v>57096.6</v>
      </c>
      <c r="AC41" s="42"/>
      <c r="AD41" s="42"/>
      <c r="AE41" s="38">
        <f t="shared" si="1"/>
        <v>122.62596702561059</v>
      </c>
      <c r="AF41" s="39"/>
      <c r="AG41" s="43" t="s">
        <v>122</v>
      </c>
      <c r="AH41" s="43"/>
    </row>
    <row r="42" spans="1:34" ht="12.75" customHeight="1" x14ac:dyDescent="0.25">
      <c r="A42" s="44" t="s">
        <v>83</v>
      </c>
      <c r="B42" s="44"/>
      <c r="C42" s="41" t="s">
        <v>123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2">
        <v>0</v>
      </c>
      <c r="T42" s="42"/>
      <c r="U42" s="42"/>
      <c r="V42" s="42">
        <v>28450</v>
      </c>
      <c r="W42" s="42"/>
      <c r="X42" s="42"/>
      <c r="Y42" s="42">
        <v>56605</v>
      </c>
      <c r="Z42" s="42"/>
      <c r="AA42" s="42"/>
      <c r="AB42" s="42">
        <v>57096.6</v>
      </c>
      <c r="AC42" s="42"/>
      <c r="AD42" s="42"/>
      <c r="AE42" s="38"/>
      <c r="AF42" s="39"/>
      <c r="AG42" s="43" t="s">
        <v>122</v>
      </c>
      <c r="AH42" s="43"/>
    </row>
    <row r="43" spans="1:34" s="40" customFormat="1" ht="11.25" customHeight="1" x14ac:dyDescent="0.25">
      <c r="A43" s="45" t="s">
        <v>85</v>
      </c>
      <c r="B43" s="45"/>
      <c r="C43" s="45" t="s">
        <v>86</v>
      </c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6">
        <v>0</v>
      </c>
      <c r="T43" s="46"/>
      <c r="U43" s="46"/>
      <c r="V43" s="46">
        <v>28450</v>
      </c>
      <c r="W43" s="46"/>
      <c r="X43" s="46"/>
      <c r="Y43" s="46">
        <v>56605</v>
      </c>
      <c r="Z43" s="46"/>
      <c r="AA43" s="46"/>
      <c r="AB43" s="46">
        <v>57096.6</v>
      </c>
      <c r="AC43" s="46"/>
      <c r="AD43" s="46"/>
      <c r="AE43" s="38"/>
      <c r="AF43" s="39"/>
      <c r="AG43" s="47" t="s">
        <v>122</v>
      </c>
      <c r="AH43" s="47"/>
    </row>
    <row r="44" spans="1:34" s="40" customFormat="1" ht="11.25" customHeight="1" x14ac:dyDescent="0.25">
      <c r="A44" s="45" t="s">
        <v>95</v>
      </c>
      <c r="B44" s="45"/>
      <c r="C44" s="45" t="s">
        <v>16</v>
      </c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6">
        <v>0</v>
      </c>
      <c r="T44" s="46"/>
      <c r="U44" s="46"/>
      <c r="V44" s="46">
        <v>0</v>
      </c>
      <c r="W44" s="46"/>
      <c r="X44" s="46"/>
      <c r="Y44" s="46">
        <v>3000</v>
      </c>
      <c r="Z44" s="46"/>
      <c r="AA44" s="46"/>
      <c r="AB44" s="46">
        <v>2350</v>
      </c>
      <c r="AC44" s="46"/>
      <c r="AD44" s="46"/>
      <c r="AE44" s="38"/>
      <c r="AF44" s="39"/>
      <c r="AG44" s="47" t="s">
        <v>124</v>
      </c>
      <c r="AH44" s="47"/>
    </row>
    <row r="45" spans="1:34" s="40" customFormat="1" ht="11.25" customHeight="1" x14ac:dyDescent="0.25">
      <c r="A45" s="48" t="s">
        <v>97</v>
      </c>
      <c r="B45" s="48"/>
      <c r="C45" s="48" t="s">
        <v>98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9">
        <v>0</v>
      </c>
      <c r="T45" s="49"/>
      <c r="U45" s="49"/>
      <c r="V45" s="49">
        <v>0</v>
      </c>
      <c r="W45" s="49"/>
      <c r="X45" s="49"/>
      <c r="Y45" s="49">
        <v>3000</v>
      </c>
      <c r="Z45" s="49"/>
      <c r="AA45" s="49"/>
      <c r="AB45" s="49">
        <v>2350</v>
      </c>
      <c r="AC45" s="49"/>
      <c r="AD45" s="49"/>
      <c r="AE45" s="38"/>
      <c r="AF45" s="39"/>
      <c r="AG45" s="50" t="s">
        <v>124</v>
      </c>
      <c r="AH45" s="50"/>
    </row>
    <row r="46" spans="1:34" s="40" customFormat="1" ht="11.25" customHeight="1" x14ac:dyDescent="0.25">
      <c r="A46" s="48" t="s">
        <v>125</v>
      </c>
      <c r="B46" s="48"/>
      <c r="C46" s="48" t="s">
        <v>126</v>
      </c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9">
        <v>18671</v>
      </c>
      <c r="T46" s="49"/>
      <c r="U46" s="49"/>
      <c r="V46" s="49">
        <v>0</v>
      </c>
      <c r="W46" s="49"/>
      <c r="X46" s="49"/>
      <c r="Y46" s="49">
        <v>3000</v>
      </c>
      <c r="Z46" s="49"/>
      <c r="AA46" s="49"/>
      <c r="AB46" s="49">
        <v>2350</v>
      </c>
      <c r="AC46" s="49"/>
      <c r="AD46" s="49"/>
      <c r="AE46" s="38">
        <f>AB46/S46*100</f>
        <v>12.586363879813614</v>
      </c>
      <c r="AF46" s="39"/>
      <c r="AG46" s="50" t="s">
        <v>124</v>
      </c>
      <c r="AH46" s="50"/>
    </row>
    <row r="47" spans="1:34" s="40" customFormat="1" ht="11.25" customHeight="1" x14ac:dyDescent="0.25">
      <c r="A47" s="45" t="s">
        <v>108</v>
      </c>
      <c r="B47" s="45"/>
      <c r="C47" s="45" t="s">
        <v>109</v>
      </c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6">
        <v>0</v>
      </c>
      <c r="T47" s="46"/>
      <c r="U47" s="46"/>
      <c r="V47" s="46">
        <v>28450</v>
      </c>
      <c r="W47" s="46"/>
      <c r="X47" s="46"/>
      <c r="Y47" s="46">
        <v>53605</v>
      </c>
      <c r="Z47" s="46"/>
      <c r="AA47" s="46"/>
      <c r="AB47" s="46">
        <v>54746.6</v>
      </c>
      <c r="AC47" s="46"/>
      <c r="AD47" s="46"/>
      <c r="AE47" s="38"/>
      <c r="AF47" s="39"/>
      <c r="AG47" s="47" t="s">
        <v>127</v>
      </c>
      <c r="AH47" s="47"/>
    </row>
    <row r="48" spans="1:34" s="40" customFormat="1" ht="11.25" customHeight="1" x14ac:dyDescent="0.25">
      <c r="A48" s="48" t="s">
        <v>111</v>
      </c>
      <c r="B48" s="48"/>
      <c r="C48" s="48" t="s">
        <v>112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9">
        <v>0</v>
      </c>
      <c r="T48" s="49"/>
      <c r="U48" s="49"/>
      <c r="V48" s="49">
        <v>28450</v>
      </c>
      <c r="W48" s="49"/>
      <c r="X48" s="49"/>
      <c r="Y48" s="49">
        <v>53605</v>
      </c>
      <c r="Z48" s="49"/>
      <c r="AA48" s="49"/>
      <c r="AB48" s="49">
        <v>54746.6</v>
      </c>
      <c r="AC48" s="49"/>
      <c r="AD48" s="49"/>
      <c r="AE48" s="38"/>
      <c r="AF48" s="39"/>
      <c r="AG48" s="50" t="s">
        <v>127</v>
      </c>
      <c r="AH48" s="50"/>
    </row>
    <row r="49" spans="1:34" s="40" customFormat="1" ht="11.25" customHeight="1" x14ac:dyDescent="0.25">
      <c r="A49" s="48" t="s">
        <v>113</v>
      </c>
      <c r="B49" s="48"/>
      <c r="C49" s="48" t="s">
        <v>114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9">
        <v>27890.59</v>
      </c>
      <c r="T49" s="49"/>
      <c r="U49" s="49"/>
      <c r="V49" s="49">
        <v>28450</v>
      </c>
      <c r="W49" s="49"/>
      <c r="X49" s="49"/>
      <c r="Y49" s="49">
        <v>53605</v>
      </c>
      <c r="Z49" s="49"/>
      <c r="AA49" s="49"/>
      <c r="AB49" s="49">
        <v>54746.6</v>
      </c>
      <c r="AC49" s="49"/>
      <c r="AD49" s="49"/>
      <c r="AE49" s="38">
        <f t="shared" ref="AE49:AE50" si="2">AB49/S49*100</f>
        <v>196.29057685764266</v>
      </c>
      <c r="AF49" s="39"/>
      <c r="AG49" s="50" t="s">
        <v>127</v>
      </c>
      <c r="AH49" s="50"/>
    </row>
    <row r="50" spans="1:34" ht="11.25" customHeight="1" x14ac:dyDescent="0.25">
      <c r="C50" s="41" t="s">
        <v>128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2">
        <f>S55</f>
        <v>140153.26999999999</v>
      </c>
      <c r="T50" s="42"/>
      <c r="U50" s="42"/>
      <c r="V50" s="42">
        <v>188800</v>
      </c>
      <c r="W50" s="42"/>
      <c r="X50" s="42"/>
      <c r="Y50" s="42">
        <v>179800</v>
      </c>
      <c r="Z50" s="42"/>
      <c r="AA50" s="42"/>
      <c r="AB50" s="42">
        <v>150402.25</v>
      </c>
      <c r="AC50" s="42"/>
      <c r="AD50" s="42"/>
      <c r="AE50" s="38">
        <f t="shared" si="2"/>
        <v>107.31269416689315</v>
      </c>
      <c r="AF50" s="39"/>
      <c r="AG50" s="43" t="s">
        <v>129</v>
      </c>
      <c r="AH50" s="43"/>
    </row>
    <row r="51" spans="1:34" ht="12.75" customHeight="1" x14ac:dyDescent="0.25">
      <c r="A51" s="44" t="s">
        <v>83</v>
      </c>
      <c r="B51" s="44"/>
      <c r="C51" s="41" t="s">
        <v>130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2">
        <v>0</v>
      </c>
      <c r="T51" s="42"/>
      <c r="U51" s="42"/>
      <c r="V51" s="42">
        <v>188800</v>
      </c>
      <c r="W51" s="42"/>
      <c r="X51" s="42"/>
      <c r="Y51" s="42">
        <v>179800</v>
      </c>
      <c r="Z51" s="42"/>
      <c r="AA51" s="42"/>
      <c r="AB51" s="42">
        <v>150402.25</v>
      </c>
      <c r="AC51" s="42"/>
      <c r="AD51" s="42"/>
      <c r="AE51" s="38"/>
      <c r="AF51" s="39"/>
      <c r="AG51" s="43" t="s">
        <v>129</v>
      </c>
      <c r="AH51" s="43"/>
    </row>
    <row r="52" spans="1:34" s="40" customFormat="1" ht="11.25" customHeight="1" x14ac:dyDescent="0.25">
      <c r="A52" s="45" t="s">
        <v>85</v>
      </c>
      <c r="B52" s="45"/>
      <c r="C52" s="45" t="s">
        <v>86</v>
      </c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6">
        <v>0</v>
      </c>
      <c r="T52" s="46"/>
      <c r="U52" s="46"/>
      <c r="V52" s="46">
        <v>188800</v>
      </c>
      <c r="W52" s="46"/>
      <c r="X52" s="46"/>
      <c r="Y52" s="46">
        <v>179800</v>
      </c>
      <c r="Z52" s="46"/>
      <c r="AA52" s="46"/>
      <c r="AB52" s="46">
        <v>150402.25</v>
      </c>
      <c r="AC52" s="46"/>
      <c r="AD52" s="46"/>
      <c r="AE52" s="38"/>
      <c r="AF52" s="39"/>
      <c r="AG52" s="47" t="s">
        <v>129</v>
      </c>
      <c r="AH52" s="47"/>
    </row>
    <row r="53" spans="1:34" s="40" customFormat="1" ht="11.25" customHeight="1" x14ac:dyDescent="0.25">
      <c r="A53" s="45" t="s">
        <v>87</v>
      </c>
      <c r="B53" s="45"/>
      <c r="C53" s="45" t="s">
        <v>15</v>
      </c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6">
        <v>0</v>
      </c>
      <c r="T53" s="46"/>
      <c r="U53" s="46"/>
      <c r="V53" s="46">
        <v>188800</v>
      </c>
      <c r="W53" s="46"/>
      <c r="X53" s="46"/>
      <c r="Y53" s="46">
        <v>179800</v>
      </c>
      <c r="Z53" s="46"/>
      <c r="AA53" s="46"/>
      <c r="AB53" s="46">
        <v>150402.25</v>
      </c>
      <c r="AC53" s="46"/>
      <c r="AD53" s="46"/>
      <c r="AE53" s="38"/>
      <c r="AF53" s="39"/>
      <c r="AG53" s="47" t="s">
        <v>129</v>
      </c>
      <c r="AH53" s="47"/>
    </row>
    <row r="54" spans="1:34" s="40" customFormat="1" ht="11.25" customHeight="1" x14ac:dyDescent="0.25">
      <c r="A54" s="48" t="s">
        <v>88</v>
      </c>
      <c r="B54" s="48"/>
      <c r="C54" s="48" t="s">
        <v>89</v>
      </c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9">
        <v>0</v>
      </c>
      <c r="T54" s="49"/>
      <c r="U54" s="49"/>
      <c r="V54" s="49">
        <v>188800</v>
      </c>
      <c r="W54" s="49"/>
      <c r="X54" s="49"/>
      <c r="Y54" s="49">
        <v>179800</v>
      </c>
      <c r="Z54" s="49"/>
      <c r="AA54" s="49"/>
      <c r="AB54" s="49">
        <v>150402.25</v>
      </c>
      <c r="AC54" s="49"/>
      <c r="AD54" s="49"/>
      <c r="AE54" s="38"/>
      <c r="AF54" s="39"/>
      <c r="AG54" s="50" t="s">
        <v>129</v>
      </c>
      <c r="AH54" s="50"/>
    </row>
    <row r="55" spans="1:34" s="40" customFormat="1" ht="11.25" customHeight="1" x14ac:dyDescent="0.25">
      <c r="A55" s="48" t="s">
        <v>90</v>
      </c>
      <c r="B55" s="48"/>
      <c r="C55" s="48" t="s">
        <v>91</v>
      </c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9">
        <v>140153.26999999999</v>
      </c>
      <c r="T55" s="49"/>
      <c r="U55" s="49"/>
      <c r="V55" s="49">
        <v>88800</v>
      </c>
      <c r="W55" s="49"/>
      <c r="X55" s="49"/>
      <c r="Y55" s="49">
        <v>88800</v>
      </c>
      <c r="Z55" s="49"/>
      <c r="AA55" s="49"/>
      <c r="AB55" s="49">
        <v>57802.6</v>
      </c>
      <c r="AC55" s="49"/>
      <c r="AD55" s="49"/>
      <c r="AE55" s="38">
        <f>AB55/S55*100</f>
        <v>41.242419816533712</v>
      </c>
      <c r="AF55" s="39"/>
      <c r="AG55" s="50" t="s">
        <v>131</v>
      </c>
      <c r="AH55" s="50"/>
    </row>
    <row r="56" spans="1:34" s="40" customFormat="1" ht="11.25" customHeight="1" x14ac:dyDescent="0.25">
      <c r="A56" s="48" t="s">
        <v>132</v>
      </c>
      <c r="B56" s="48"/>
      <c r="C56" s="48" t="s">
        <v>133</v>
      </c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9">
        <v>0</v>
      </c>
      <c r="T56" s="49"/>
      <c r="U56" s="49"/>
      <c r="V56" s="49">
        <v>100000</v>
      </c>
      <c r="W56" s="49"/>
      <c r="X56" s="49"/>
      <c r="Y56" s="49">
        <v>91000</v>
      </c>
      <c r="Z56" s="49"/>
      <c r="AA56" s="49"/>
      <c r="AB56" s="49">
        <v>92599.65</v>
      </c>
      <c r="AC56" s="49"/>
      <c r="AD56" s="49"/>
      <c r="AE56" s="38"/>
      <c r="AF56" s="39"/>
      <c r="AG56" s="50" t="s">
        <v>134</v>
      </c>
      <c r="AH56" s="50"/>
    </row>
    <row r="57" spans="1:34" ht="11.25" customHeight="1" x14ac:dyDescent="0.25">
      <c r="C57" s="41" t="s">
        <v>135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2">
        <f>S62</f>
        <v>3670.39</v>
      </c>
      <c r="T57" s="42"/>
      <c r="U57" s="42"/>
      <c r="V57" s="42">
        <v>14310</v>
      </c>
      <c r="W57" s="42"/>
      <c r="X57" s="42"/>
      <c r="Y57" s="42">
        <v>10265</v>
      </c>
      <c r="Z57" s="42"/>
      <c r="AA57" s="42"/>
      <c r="AB57" s="42">
        <v>10262.48</v>
      </c>
      <c r="AC57" s="42"/>
      <c r="AD57" s="42"/>
      <c r="AE57" s="38">
        <f t="shared" ref="AE57:AE62" si="3">AB57/S57*100</f>
        <v>279.60189516645369</v>
      </c>
      <c r="AF57" s="39"/>
      <c r="AG57" s="43" t="s">
        <v>136</v>
      </c>
      <c r="AH57" s="43"/>
    </row>
    <row r="58" spans="1:34" ht="12.75" customHeight="1" x14ac:dyDescent="0.25">
      <c r="A58" s="44" t="s">
        <v>83</v>
      </c>
      <c r="B58" s="44"/>
      <c r="C58" s="41" t="s">
        <v>137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2">
        <v>0</v>
      </c>
      <c r="T58" s="42"/>
      <c r="U58" s="42"/>
      <c r="V58" s="42">
        <v>14310</v>
      </c>
      <c r="W58" s="42"/>
      <c r="X58" s="42"/>
      <c r="Y58" s="42">
        <v>10265</v>
      </c>
      <c r="Z58" s="42"/>
      <c r="AA58" s="42"/>
      <c r="AB58" s="42">
        <v>10262.48</v>
      </c>
      <c r="AC58" s="42"/>
      <c r="AD58" s="42"/>
      <c r="AE58" s="38"/>
      <c r="AF58" s="39"/>
      <c r="AG58" s="43" t="s">
        <v>136</v>
      </c>
      <c r="AH58" s="43"/>
    </row>
    <row r="59" spans="1:34" s="40" customFormat="1" ht="11.25" customHeight="1" x14ac:dyDescent="0.25">
      <c r="A59" s="45" t="s">
        <v>85</v>
      </c>
      <c r="B59" s="45"/>
      <c r="C59" s="45" t="s">
        <v>86</v>
      </c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6">
        <v>0</v>
      </c>
      <c r="T59" s="46"/>
      <c r="U59" s="46"/>
      <c r="V59" s="46">
        <v>14310</v>
      </c>
      <c r="W59" s="46"/>
      <c r="X59" s="46"/>
      <c r="Y59" s="46">
        <v>10265</v>
      </c>
      <c r="Z59" s="46"/>
      <c r="AA59" s="46"/>
      <c r="AB59" s="46">
        <v>10262.48</v>
      </c>
      <c r="AC59" s="46"/>
      <c r="AD59" s="46"/>
      <c r="AE59" s="38"/>
      <c r="AF59" s="39"/>
      <c r="AG59" s="47" t="s">
        <v>136</v>
      </c>
      <c r="AH59" s="47"/>
    </row>
    <row r="60" spans="1:34" s="40" customFormat="1" ht="11.25" customHeight="1" x14ac:dyDescent="0.25">
      <c r="A60" s="45" t="s">
        <v>95</v>
      </c>
      <c r="B60" s="45"/>
      <c r="C60" s="45" t="s">
        <v>16</v>
      </c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6">
        <v>0</v>
      </c>
      <c r="T60" s="46"/>
      <c r="U60" s="46"/>
      <c r="V60" s="46">
        <v>14310</v>
      </c>
      <c r="W60" s="46"/>
      <c r="X60" s="46"/>
      <c r="Y60" s="46">
        <v>0</v>
      </c>
      <c r="Z60" s="46"/>
      <c r="AA60" s="46"/>
      <c r="AB60" s="46">
        <v>0</v>
      </c>
      <c r="AC60" s="46"/>
      <c r="AD60" s="46"/>
      <c r="AE60" s="38"/>
      <c r="AF60" s="39"/>
      <c r="AG60" s="47" t="s">
        <v>69</v>
      </c>
      <c r="AH60" s="47"/>
    </row>
    <row r="61" spans="1:34" s="40" customFormat="1" ht="11.25" customHeight="1" x14ac:dyDescent="0.25">
      <c r="A61" s="48" t="s">
        <v>138</v>
      </c>
      <c r="B61" s="48"/>
      <c r="C61" s="48" t="s">
        <v>139</v>
      </c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9">
        <v>0</v>
      </c>
      <c r="T61" s="49"/>
      <c r="U61" s="49"/>
      <c r="V61" s="49">
        <v>14310</v>
      </c>
      <c r="W61" s="49"/>
      <c r="X61" s="49"/>
      <c r="Y61" s="49">
        <v>0</v>
      </c>
      <c r="Z61" s="49"/>
      <c r="AA61" s="49"/>
      <c r="AB61" s="49">
        <v>0</v>
      </c>
      <c r="AC61" s="49"/>
      <c r="AD61" s="49"/>
      <c r="AE61" s="38"/>
      <c r="AF61" s="39"/>
      <c r="AG61" s="50" t="s">
        <v>69</v>
      </c>
      <c r="AH61" s="50"/>
    </row>
    <row r="62" spans="1:34" s="40" customFormat="1" ht="11.25" customHeight="1" x14ac:dyDescent="0.25">
      <c r="A62" s="48" t="s">
        <v>140</v>
      </c>
      <c r="B62" s="48"/>
      <c r="C62" s="48" t="s">
        <v>141</v>
      </c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9">
        <v>3670.39</v>
      </c>
      <c r="T62" s="49"/>
      <c r="U62" s="49"/>
      <c r="V62" s="49">
        <v>14310</v>
      </c>
      <c r="W62" s="49"/>
      <c r="X62" s="49"/>
      <c r="Y62" s="49">
        <v>0</v>
      </c>
      <c r="Z62" s="49"/>
      <c r="AA62" s="49"/>
      <c r="AB62" s="49">
        <v>0</v>
      </c>
      <c r="AC62" s="49"/>
      <c r="AD62" s="49"/>
      <c r="AE62" s="38">
        <f t="shared" si="3"/>
        <v>0</v>
      </c>
      <c r="AF62" s="39"/>
      <c r="AG62" s="50" t="s">
        <v>69</v>
      </c>
      <c r="AH62" s="50"/>
    </row>
    <row r="63" spans="1:34" s="40" customFormat="1" ht="11.25" customHeight="1" x14ac:dyDescent="0.25">
      <c r="A63" s="45" t="s">
        <v>87</v>
      </c>
      <c r="B63" s="45"/>
      <c r="C63" s="45" t="s">
        <v>15</v>
      </c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6">
        <v>0</v>
      </c>
      <c r="T63" s="46"/>
      <c r="U63" s="46"/>
      <c r="V63" s="46">
        <v>0</v>
      </c>
      <c r="W63" s="46"/>
      <c r="X63" s="46"/>
      <c r="Y63" s="46">
        <v>10265</v>
      </c>
      <c r="Z63" s="46"/>
      <c r="AA63" s="46"/>
      <c r="AB63" s="46">
        <v>10262.48</v>
      </c>
      <c r="AC63" s="46"/>
      <c r="AD63" s="46"/>
      <c r="AE63" s="38"/>
      <c r="AF63" s="39"/>
      <c r="AG63" s="47" t="s">
        <v>136</v>
      </c>
      <c r="AH63" s="47"/>
    </row>
    <row r="64" spans="1:34" s="40" customFormat="1" ht="11.25" customHeight="1" x14ac:dyDescent="0.25">
      <c r="A64" s="48" t="s">
        <v>88</v>
      </c>
      <c r="B64" s="48"/>
      <c r="C64" s="48" t="s">
        <v>89</v>
      </c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9">
        <v>0</v>
      </c>
      <c r="T64" s="49"/>
      <c r="U64" s="49"/>
      <c r="V64" s="49">
        <v>0</v>
      </c>
      <c r="W64" s="49"/>
      <c r="X64" s="49"/>
      <c r="Y64" s="49">
        <v>10265</v>
      </c>
      <c r="Z64" s="49"/>
      <c r="AA64" s="49"/>
      <c r="AB64" s="49">
        <v>10262.48</v>
      </c>
      <c r="AC64" s="49"/>
      <c r="AD64" s="49"/>
      <c r="AE64" s="38"/>
      <c r="AF64" s="39"/>
      <c r="AG64" s="50" t="s">
        <v>136</v>
      </c>
      <c r="AH64" s="50"/>
    </row>
    <row r="65" spans="1:34" s="40" customFormat="1" ht="11.25" customHeight="1" x14ac:dyDescent="0.25">
      <c r="A65" s="48" t="s">
        <v>90</v>
      </c>
      <c r="B65" s="48"/>
      <c r="C65" s="48" t="s">
        <v>91</v>
      </c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9">
        <v>0</v>
      </c>
      <c r="T65" s="49"/>
      <c r="U65" s="49"/>
      <c r="V65" s="49">
        <v>0</v>
      </c>
      <c r="W65" s="49"/>
      <c r="X65" s="49"/>
      <c r="Y65" s="49">
        <v>10265</v>
      </c>
      <c r="Z65" s="49"/>
      <c r="AA65" s="49"/>
      <c r="AB65" s="49">
        <v>10262.48</v>
      </c>
      <c r="AC65" s="49"/>
      <c r="AD65" s="49"/>
      <c r="AE65" s="38"/>
      <c r="AF65" s="39"/>
      <c r="AG65" s="50" t="s">
        <v>136</v>
      </c>
      <c r="AH65" s="50"/>
    </row>
    <row r="66" spans="1:34" ht="11.25" customHeight="1" x14ac:dyDescent="0.25">
      <c r="C66" s="41" t="s">
        <v>142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2">
        <f>S71+S72</f>
        <v>1069296.06</v>
      </c>
      <c r="T66" s="42"/>
      <c r="U66" s="42"/>
      <c r="V66" s="42">
        <v>1149060</v>
      </c>
      <c r="W66" s="42"/>
      <c r="X66" s="42"/>
      <c r="Y66" s="42">
        <v>1197610</v>
      </c>
      <c r="Z66" s="42"/>
      <c r="AA66" s="42"/>
      <c r="AB66" s="42">
        <v>1086886.05</v>
      </c>
      <c r="AC66" s="42"/>
      <c r="AD66" s="42"/>
      <c r="AE66" s="38">
        <f>AB66/S66*100</f>
        <v>101.64500652887472</v>
      </c>
      <c r="AF66" s="39"/>
      <c r="AG66" s="43" t="s">
        <v>143</v>
      </c>
      <c r="AH66" s="43"/>
    </row>
    <row r="67" spans="1:34" ht="12.75" customHeight="1" x14ac:dyDescent="0.25">
      <c r="A67" s="44" t="s">
        <v>83</v>
      </c>
      <c r="B67" s="44"/>
      <c r="C67" s="41" t="s">
        <v>144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2">
        <v>0</v>
      </c>
      <c r="T67" s="42"/>
      <c r="U67" s="42"/>
      <c r="V67" s="42">
        <v>1149060</v>
      </c>
      <c r="W67" s="42"/>
      <c r="X67" s="42"/>
      <c r="Y67" s="42">
        <v>1197610</v>
      </c>
      <c r="Z67" s="42"/>
      <c r="AA67" s="42"/>
      <c r="AB67" s="42">
        <v>1086886.05</v>
      </c>
      <c r="AC67" s="42"/>
      <c r="AD67" s="42"/>
      <c r="AE67" s="38"/>
      <c r="AF67" s="39"/>
      <c r="AG67" s="43" t="s">
        <v>143</v>
      </c>
      <c r="AH67" s="43"/>
    </row>
    <row r="68" spans="1:34" s="40" customFormat="1" ht="11.25" customHeight="1" x14ac:dyDescent="0.25">
      <c r="A68" s="45" t="s">
        <v>85</v>
      </c>
      <c r="B68" s="45"/>
      <c r="C68" s="45" t="s">
        <v>86</v>
      </c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6">
        <v>0</v>
      </c>
      <c r="T68" s="46"/>
      <c r="U68" s="46"/>
      <c r="V68" s="46">
        <v>1149060</v>
      </c>
      <c r="W68" s="46"/>
      <c r="X68" s="46"/>
      <c r="Y68" s="46">
        <v>1197610</v>
      </c>
      <c r="Z68" s="46"/>
      <c r="AA68" s="46"/>
      <c r="AB68" s="46">
        <v>1086886.05</v>
      </c>
      <c r="AC68" s="46"/>
      <c r="AD68" s="46"/>
      <c r="AE68" s="38"/>
      <c r="AF68" s="39"/>
      <c r="AG68" s="47" t="s">
        <v>143</v>
      </c>
      <c r="AH68" s="47"/>
    </row>
    <row r="69" spans="1:34" s="40" customFormat="1" ht="11.25" customHeight="1" x14ac:dyDescent="0.25">
      <c r="A69" s="45" t="s">
        <v>95</v>
      </c>
      <c r="B69" s="45"/>
      <c r="C69" s="45" t="s">
        <v>16</v>
      </c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6">
        <v>0</v>
      </c>
      <c r="T69" s="46"/>
      <c r="U69" s="46"/>
      <c r="V69" s="46">
        <v>1149060</v>
      </c>
      <c r="W69" s="46"/>
      <c r="X69" s="46"/>
      <c r="Y69" s="46">
        <v>1197610</v>
      </c>
      <c r="Z69" s="46"/>
      <c r="AA69" s="46"/>
      <c r="AB69" s="46">
        <v>1086886.05</v>
      </c>
      <c r="AC69" s="46"/>
      <c r="AD69" s="46"/>
      <c r="AE69" s="38"/>
      <c r="AF69" s="39"/>
      <c r="AG69" s="47" t="s">
        <v>143</v>
      </c>
      <c r="AH69" s="47"/>
    </row>
    <row r="70" spans="1:34" s="40" customFormat="1" ht="11.25" customHeight="1" x14ac:dyDescent="0.25">
      <c r="A70" s="48" t="s">
        <v>97</v>
      </c>
      <c r="B70" s="48"/>
      <c r="C70" s="48" t="s">
        <v>98</v>
      </c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9">
        <v>0</v>
      </c>
      <c r="T70" s="49"/>
      <c r="U70" s="49"/>
      <c r="V70" s="49">
        <v>1149060</v>
      </c>
      <c r="W70" s="49"/>
      <c r="X70" s="49"/>
      <c r="Y70" s="49">
        <v>1197610</v>
      </c>
      <c r="Z70" s="49"/>
      <c r="AA70" s="49"/>
      <c r="AB70" s="49">
        <v>1086886.05</v>
      </c>
      <c r="AC70" s="49"/>
      <c r="AD70" s="49"/>
      <c r="AE70" s="38"/>
      <c r="AF70" s="39"/>
      <c r="AG70" s="50" t="s">
        <v>143</v>
      </c>
      <c r="AH70" s="50"/>
    </row>
    <row r="71" spans="1:34" s="40" customFormat="1" ht="11.25" customHeight="1" x14ac:dyDescent="0.25">
      <c r="A71" s="48" t="s">
        <v>125</v>
      </c>
      <c r="B71" s="48"/>
      <c r="C71" s="48" t="s">
        <v>126</v>
      </c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9">
        <v>1063296.06</v>
      </c>
      <c r="T71" s="49"/>
      <c r="U71" s="49"/>
      <c r="V71" s="49">
        <v>1144060</v>
      </c>
      <c r="W71" s="49"/>
      <c r="X71" s="49"/>
      <c r="Y71" s="49">
        <v>1192610</v>
      </c>
      <c r="Z71" s="49"/>
      <c r="AA71" s="49"/>
      <c r="AB71" s="49">
        <v>1084243.73</v>
      </c>
      <c r="AC71" s="49"/>
      <c r="AD71" s="49"/>
      <c r="AE71" s="38">
        <f t="shared" ref="AE71:AE73" si="4">AB71/S71*100</f>
        <v>101.97006937089562</v>
      </c>
      <c r="AF71" s="39"/>
      <c r="AG71" s="50" t="s">
        <v>145</v>
      </c>
      <c r="AH71" s="50"/>
    </row>
    <row r="72" spans="1:34" s="40" customFormat="1" ht="11.25" customHeight="1" x14ac:dyDescent="0.25">
      <c r="A72" s="48" t="s">
        <v>99</v>
      </c>
      <c r="B72" s="48"/>
      <c r="C72" s="48" t="s">
        <v>100</v>
      </c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9">
        <v>6000</v>
      </c>
      <c r="T72" s="49"/>
      <c r="U72" s="49"/>
      <c r="V72" s="49">
        <v>5000</v>
      </c>
      <c r="W72" s="49"/>
      <c r="X72" s="49"/>
      <c r="Y72" s="49">
        <v>5000</v>
      </c>
      <c r="Z72" s="49"/>
      <c r="AA72" s="49"/>
      <c r="AB72" s="49">
        <v>2642.32</v>
      </c>
      <c r="AC72" s="49"/>
      <c r="AD72" s="49"/>
      <c r="AE72" s="38">
        <f t="shared" si="4"/>
        <v>44.038666666666671</v>
      </c>
      <c r="AF72" s="39"/>
      <c r="AG72" s="50" t="s">
        <v>146</v>
      </c>
      <c r="AH72" s="50"/>
    </row>
    <row r="73" spans="1:34" ht="11.25" customHeight="1" x14ac:dyDescent="0.25">
      <c r="C73" s="41" t="s">
        <v>147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2">
        <f>S78</f>
        <v>2947.9</v>
      </c>
      <c r="T73" s="42"/>
      <c r="U73" s="42"/>
      <c r="V73" s="42">
        <v>3000</v>
      </c>
      <c r="W73" s="42"/>
      <c r="X73" s="42"/>
      <c r="Y73" s="42">
        <v>3000</v>
      </c>
      <c r="Z73" s="42"/>
      <c r="AA73" s="42"/>
      <c r="AB73" s="42">
        <v>3054.83</v>
      </c>
      <c r="AC73" s="42"/>
      <c r="AD73" s="42"/>
      <c r="AE73" s="38">
        <f t="shared" si="4"/>
        <v>103.62732792835578</v>
      </c>
      <c r="AF73" s="39"/>
      <c r="AG73" s="43" t="s">
        <v>148</v>
      </c>
      <c r="AH73" s="43"/>
    </row>
    <row r="74" spans="1:34" ht="12.75" customHeight="1" x14ac:dyDescent="0.25">
      <c r="A74" s="44" t="s">
        <v>83</v>
      </c>
      <c r="B74" s="44"/>
      <c r="C74" s="41" t="s">
        <v>149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2">
        <v>0</v>
      </c>
      <c r="T74" s="42"/>
      <c r="U74" s="42"/>
      <c r="V74" s="42">
        <v>3000</v>
      </c>
      <c r="W74" s="42"/>
      <c r="X74" s="42"/>
      <c r="Y74" s="42">
        <v>3000</v>
      </c>
      <c r="Z74" s="42"/>
      <c r="AA74" s="42"/>
      <c r="AB74" s="42">
        <v>3054.83</v>
      </c>
      <c r="AC74" s="42"/>
      <c r="AD74" s="42"/>
      <c r="AE74" s="38"/>
      <c r="AF74" s="39"/>
      <c r="AG74" s="43" t="s">
        <v>148</v>
      </c>
      <c r="AH74" s="43"/>
    </row>
    <row r="75" spans="1:34" s="40" customFormat="1" ht="11.25" customHeight="1" x14ac:dyDescent="0.25">
      <c r="A75" s="45" t="s">
        <v>85</v>
      </c>
      <c r="B75" s="45"/>
      <c r="C75" s="45" t="s">
        <v>86</v>
      </c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6">
        <v>0</v>
      </c>
      <c r="T75" s="46"/>
      <c r="U75" s="46"/>
      <c r="V75" s="46">
        <v>3000</v>
      </c>
      <c r="W75" s="46"/>
      <c r="X75" s="46"/>
      <c r="Y75" s="46">
        <v>3000</v>
      </c>
      <c r="Z75" s="46"/>
      <c r="AA75" s="46"/>
      <c r="AB75" s="46">
        <v>3054.83</v>
      </c>
      <c r="AC75" s="46"/>
      <c r="AD75" s="46"/>
      <c r="AE75" s="38"/>
      <c r="AF75" s="39"/>
      <c r="AG75" s="47" t="s">
        <v>148</v>
      </c>
      <c r="AH75" s="47"/>
    </row>
    <row r="76" spans="1:34" s="40" customFormat="1" ht="11.25" customHeight="1" x14ac:dyDescent="0.25">
      <c r="A76" s="45" t="s">
        <v>115</v>
      </c>
      <c r="B76" s="45"/>
      <c r="C76" s="45" t="s">
        <v>116</v>
      </c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6">
        <v>0</v>
      </c>
      <c r="T76" s="46"/>
      <c r="U76" s="46"/>
      <c r="V76" s="46">
        <v>3000</v>
      </c>
      <c r="W76" s="46"/>
      <c r="X76" s="46"/>
      <c r="Y76" s="46">
        <v>3000</v>
      </c>
      <c r="Z76" s="46"/>
      <c r="AA76" s="46"/>
      <c r="AB76" s="46">
        <v>3054.83</v>
      </c>
      <c r="AC76" s="46"/>
      <c r="AD76" s="46"/>
      <c r="AE76" s="38"/>
      <c r="AF76" s="39"/>
      <c r="AG76" s="47" t="s">
        <v>148</v>
      </c>
      <c r="AH76" s="47"/>
    </row>
    <row r="77" spans="1:34" s="40" customFormat="1" ht="11.25" customHeight="1" x14ac:dyDescent="0.25">
      <c r="A77" s="48" t="s">
        <v>150</v>
      </c>
      <c r="B77" s="48"/>
      <c r="C77" s="48" t="s">
        <v>151</v>
      </c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9">
        <v>0</v>
      </c>
      <c r="T77" s="49"/>
      <c r="U77" s="49"/>
      <c r="V77" s="49">
        <v>3000</v>
      </c>
      <c r="W77" s="49"/>
      <c r="X77" s="49"/>
      <c r="Y77" s="49">
        <v>3000</v>
      </c>
      <c r="Z77" s="49"/>
      <c r="AA77" s="49"/>
      <c r="AB77" s="49">
        <v>3054.83</v>
      </c>
      <c r="AC77" s="49"/>
      <c r="AD77" s="49"/>
      <c r="AE77" s="38"/>
      <c r="AF77" s="39"/>
      <c r="AG77" s="50" t="s">
        <v>148</v>
      </c>
      <c r="AH77" s="50"/>
    </row>
    <row r="78" spans="1:34" s="40" customFormat="1" ht="11.25" customHeight="1" x14ac:dyDescent="0.25">
      <c r="A78" s="48" t="s">
        <v>152</v>
      </c>
      <c r="B78" s="48"/>
      <c r="C78" s="48" t="s">
        <v>37</v>
      </c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9">
        <v>2947.9</v>
      </c>
      <c r="T78" s="49"/>
      <c r="U78" s="49"/>
      <c r="V78" s="49">
        <v>3000</v>
      </c>
      <c r="W78" s="49"/>
      <c r="X78" s="49"/>
      <c r="Y78" s="49">
        <v>3000</v>
      </c>
      <c r="Z78" s="49"/>
      <c r="AA78" s="49"/>
      <c r="AB78" s="49">
        <v>3054.83</v>
      </c>
      <c r="AC78" s="49"/>
      <c r="AD78" s="49"/>
      <c r="AE78" s="38">
        <f>AB78/S78*100</f>
        <v>103.62732792835578</v>
      </c>
      <c r="AF78" s="39"/>
      <c r="AG78" s="50" t="s">
        <v>148</v>
      </c>
      <c r="AH78" s="50"/>
    </row>
    <row r="79" spans="1:34" s="40" customFormat="1" ht="15" customHeight="1" x14ac:dyDescent="0.25">
      <c r="A79" s="36" t="s">
        <v>78</v>
      </c>
      <c r="B79" s="36"/>
      <c r="C79" s="37" t="s">
        <v>79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8">
        <v>0</v>
      </c>
      <c r="T79" s="38"/>
      <c r="U79" s="38"/>
      <c r="V79" s="38">
        <v>0</v>
      </c>
      <c r="W79" s="38"/>
      <c r="X79" s="38"/>
      <c r="Y79" s="38">
        <v>4225.4399999999996</v>
      </c>
      <c r="Z79" s="38"/>
      <c r="AA79" s="38"/>
      <c r="AB79" s="38">
        <v>0</v>
      </c>
      <c r="AC79" s="38"/>
      <c r="AD79" s="38"/>
      <c r="AE79" s="38"/>
      <c r="AF79" s="38"/>
      <c r="AG79" s="39" t="s">
        <v>69</v>
      </c>
      <c r="AH79" s="39"/>
    </row>
    <row r="80" spans="1:34" ht="11.25" customHeight="1" x14ac:dyDescent="0.25">
      <c r="C80" s="41" t="s">
        <v>92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2">
        <f>S85</f>
        <v>12846.56</v>
      </c>
      <c r="T80" s="42"/>
      <c r="U80" s="42"/>
      <c r="V80" s="42">
        <v>0</v>
      </c>
      <c r="W80" s="42"/>
      <c r="X80" s="42"/>
      <c r="Y80" s="42">
        <v>4225.4399999999996</v>
      </c>
      <c r="Z80" s="42"/>
      <c r="AA80" s="42"/>
      <c r="AB80" s="42">
        <v>0</v>
      </c>
      <c r="AC80" s="42"/>
      <c r="AD80" s="42"/>
      <c r="AE80" s="38">
        <f>AB80/S80*100</f>
        <v>0</v>
      </c>
      <c r="AF80" s="38"/>
      <c r="AG80" s="43" t="s">
        <v>69</v>
      </c>
      <c r="AH80" s="43"/>
    </row>
    <row r="81" spans="1:34" ht="12.75" customHeight="1" x14ac:dyDescent="0.25">
      <c r="A81" s="44" t="s">
        <v>83</v>
      </c>
      <c r="B81" s="44"/>
      <c r="C81" s="41" t="s">
        <v>94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2">
        <v>0</v>
      </c>
      <c r="T81" s="42"/>
      <c r="U81" s="42"/>
      <c r="V81" s="42">
        <v>0</v>
      </c>
      <c r="W81" s="42"/>
      <c r="X81" s="42"/>
      <c r="Y81" s="42">
        <v>4225.4399999999996</v>
      </c>
      <c r="Z81" s="42"/>
      <c r="AA81" s="42"/>
      <c r="AB81" s="42">
        <v>0</v>
      </c>
      <c r="AC81" s="42"/>
      <c r="AD81" s="42"/>
      <c r="AE81" s="38"/>
      <c r="AF81" s="38"/>
      <c r="AG81" s="43" t="s">
        <v>69</v>
      </c>
      <c r="AH81" s="43"/>
    </row>
    <row r="82" spans="1:34" s="40" customFormat="1" ht="11.25" customHeight="1" x14ac:dyDescent="0.25">
      <c r="A82" s="45" t="s">
        <v>153</v>
      </c>
      <c r="B82" s="45"/>
      <c r="C82" s="45" t="s">
        <v>154</v>
      </c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6">
        <v>0</v>
      </c>
      <c r="T82" s="46"/>
      <c r="U82" s="46"/>
      <c r="V82" s="46">
        <v>0</v>
      </c>
      <c r="W82" s="46"/>
      <c r="X82" s="46"/>
      <c r="Y82" s="46">
        <v>4225.4399999999996</v>
      </c>
      <c r="Z82" s="46"/>
      <c r="AA82" s="46"/>
      <c r="AB82" s="46">
        <v>0</v>
      </c>
      <c r="AC82" s="46"/>
      <c r="AD82" s="46"/>
      <c r="AE82" s="38"/>
      <c r="AF82" s="38"/>
      <c r="AG82" s="47" t="s">
        <v>69</v>
      </c>
      <c r="AH82" s="47"/>
    </row>
    <row r="83" spans="1:34" s="40" customFormat="1" ht="11.25" customHeight="1" x14ac:dyDescent="0.25">
      <c r="A83" s="45" t="s">
        <v>155</v>
      </c>
      <c r="B83" s="45"/>
      <c r="C83" s="45" t="s">
        <v>156</v>
      </c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6">
        <v>0</v>
      </c>
      <c r="T83" s="46"/>
      <c r="U83" s="46"/>
      <c r="V83" s="46">
        <v>0</v>
      </c>
      <c r="W83" s="46"/>
      <c r="X83" s="46"/>
      <c r="Y83" s="46">
        <v>4225.4399999999996</v>
      </c>
      <c r="Z83" s="46"/>
      <c r="AA83" s="46"/>
      <c r="AB83" s="46">
        <v>0</v>
      </c>
      <c r="AC83" s="46"/>
      <c r="AD83" s="46"/>
      <c r="AE83" s="38"/>
      <c r="AF83" s="38"/>
      <c r="AG83" s="47" t="s">
        <v>69</v>
      </c>
      <c r="AH83" s="47"/>
    </row>
    <row r="84" spans="1:34" s="40" customFormat="1" ht="11.25" customHeight="1" x14ac:dyDescent="0.25">
      <c r="A84" s="48" t="s">
        <v>157</v>
      </c>
      <c r="B84" s="48"/>
      <c r="C84" s="48" t="s">
        <v>158</v>
      </c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9">
        <v>0</v>
      </c>
      <c r="T84" s="49"/>
      <c r="U84" s="49"/>
      <c r="V84" s="49">
        <v>0</v>
      </c>
      <c r="W84" s="49"/>
      <c r="X84" s="49"/>
      <c r="Y84" s="49">
        <v>4225.4399999999996</v>
      </c>
      <c r="Z84" s="49"/>
      <c r="AA84" s="49"/>
      <c r="AB84" s="49">
        <v>0</v>
      </c>
      <c r="AC84" s="49"/>
      <c r="AD84" s="49"/>
      <c r="AE84" s="38"/>
      <c r="AF84" s="38"/>
      <c r="AG84" s="50" t="s">
        <v>69</v>
      </c>
      <c r="AH84" s="50"/>
    </row>
    <row r="85" spans="1:34" s="40" customFormat="1" ht="11.25" customHeight="1" x14ac:dyDescent="0.25">
      <c r="A85" s="48" t="s">
        <v>159</v>
      </c>
      <c r="B85" s="48"/>
      <c r="C85" s="48" t="s">
        <v>160</v>
      </c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9">
        <v>12846.56</v>
      </c>
      <c r="T85" s="49"/>
      <c r="U85" s="49"/>
      <c r="V85" s="49">
        <v>0</v>
      </c>
      <c r="W85" s="49"/>
      <c r="X85" s="49"/>
      <c r="Y85" s="49">
        <v>4225.4399999999996</v>
      </c>
      <c r="Z85" s="49"/>
      <c r="AA85" s="49"/>
      <c r="AB85" s="49">
        <v>0</v>
      </c>
      <c r="AC85" s="49"/>
      <c r="AD85" s="49"/>
      <c r="AE85" s="38">
        <f t="shared" ref="AE85" si="5">AB85/S85*100</f>
        <v>0</v>
      </c>
      <c r="AF85" s="38"/>
      <c r="AG85" s="50" t="s">
        <v>69</v>
      </c>
      <c r="AH85" s="50"/>
    </row>
  </sheetData>
  <mergeCells count="550">
    <mergeCell ref="AE85:AF85"/>
    <mergeCell ref="AG85:AH85"/>
    <mergeCell ref="A85:B85"/>
    <mergeCell ref="C85:R85"/>
    <mergeCell ref="S85:U85"/>
    <mergeCell ref="V85:X85"/>
    <mergeCell ref="Y85:AA85"/>
    <mergeCell ref="AB85:AD85"/>
    <mergeCell ref="AE83:AF83"/>
    <mergeCell ref="AG83:AH83"/>
    <mergeCell ref="A84:B84"/>
    <mergeCell ref="C84:R84"/>
    <mergeCell ref="S84:U84"/>
    <mergeCell ref="V84:X84"/>
    <mergeCell ref="Y84:AA84"/>
    <mergeCell ref="AB84:AD84"/>
    <mergeCell ref="AE84:AF84"/>
    <mergeCell ref="AG84:AH84"/>
    <mergeCell ref="A83:B83"/>
    <mergeCell ref="C83:R83"/>
    <mergeCell ref="S83:U83"/>
    <mergeCell ref="V83:X83"/>
    <mergeCell ref="Y83:AA83"/>
    <mergeCell ref="AB83:AD83"/>
    <mergeCell ref="AE81:AF81"/>
    <mergeCell ref="AG81:AH81"/>
    <mergeCell ref="A82:B82"/>
    <mergeCell ref="C82:R82"/>
    <mergeCell ref="S82:U82"/>
    <mergeCell ref="V82:X82"/>
    <mergeCell ref="Y82:AA82"/>
    <mergeCell ref="AB82:AD82"/>
    <mergeCell ref="AE82:AF82"/>
    <mergeCell ref="AG82:AH82"/>
    <mergeCell ref="A81:B81"/>
    <mergeCell ref="C81:R81"/>
    <mergeCell ref="S81:U81"/>
    <mergeCell ref="V81:X81"/>
    <mergeCell ref="Y81:AA81"/>
    <mergeCell ref="AB81:AD81"/>
    <mergeCell ref="AE79:AF79"/>
    <mergeCell ref="AG79:AH79"/>
    <mergeCell ref="C80:R80"/>
    <mergeCell ref="S80:U80"/>
    <mergeCell ref="V80:X80"/>
    <mergeCell ref="Y80:AA80"/>
    <mergeCell ref="AB80:AD80"/>
    <mergeCell ref="AE80:AF80"/>
    <mergeCell ref="AG80:AH80"/>
    <mergeCell ref="A79:B79"/>
    <mergeCell ref="C79:R79"/>
    <mergeCell ref="S79:U79"/>
    <mergeCell ref="V79:X79"/>
    <mergeCell ref="Y79:AA79"/>
    <mergeCell ref="AB79:AD79"/>
    <mergeCell ref="AE77:AF77"/>
    <mergeCell ref="AG77:AH77"/>
    <mergeCell ref="A78:B78"/>
    <mergeCell ref="C78:R78"/>
    <mergeCell ref="S78:U78"/>
    <mergeCell ref="V78:X78"/>
    <mergeCell ref="Y78:AA78"/>
    <mergeCell ref="AB78:AD78"/>
    <mergeCell ref="AE78:AF78"/>
    <mergeCell ref="AG78:AH78"/>
    <mergeCell ref="A77:B77"/>
    <mergeCell ref="C77:R77"/>
    <mergeCell ref="S77:U77"/>
    <mergeCell ref="V77:X77"/>
    <mergeCell ref="Y77:AA77"/>
    <mergeCell ref="AB77:AD77"/>
    <mergeCell ref="AE75:AF75"/>
    <mergeCell ref="AG75:AH75"/>
    <mergeCell ref="A76:B76"/>
    <mergeCell ref="C76:R76"/>
    <mergeCell ref="S76:U76"/>
    <mergeCell ref="V76:X76"/>
    <mergeCell ref="Y76:AA76"/>
    <mergeCell ref="AB76:AD76"/>
    <mergeCell ref="AE76:AF76"/>
    <mergeCell ref="AG76:AH76"/>
    <mergeCell ref="A75:B75"/>
    <mergeCell ref="C75:R75"/>
    <mergeCell ref="S75:U75"/>
    <mergeCell ref="V75:X75"/>
    <mergeCell ref="Y75:AA75"/>
    <mergeCell ref="AB75:AD75"/>
    <mergeCell ref="AG73:AH73"/>
    <mergeCell ref="A74:B74"/>
    <mergeCell ref="C74:R74"/>
    <mergeCell ref="S74:U74"/>
    <mergeCell ref="V74:X74"/>
    <mergeCell ref="Y74:AA74"/>
    <mergeCell ref="AB74:AD74"/>
    <mergeCell ref="AE74:AF74"/>
    <mergeCell ref="AG74:AH74"/>
    <mergeCell ref="C73:R73"/>
    <mergeCell ref="S73:U73"/>
    <mergeCell ref="V73:X73"/>
    <mergeCell ref="Y73:AA73"/>
    <mergeCell ref="AB73:AD73"/>
    <mergeCell ref="AE73:AF73"/>
    <mergeCell ref="AE71:AF71"/>
    <mergeCell ref="AG71:AH71"/>
    <mergeCell ref="A72:B72"/>
    <mergeCell ref="C72:R72"/>
    <mergeCell ref="S72:U72"/>
    <mergeCell ref="V72:X72"/>
    <mergeCell ref="Y72:AA72"/>
    <mergeCell ref="AB72:AD72"/>
    <mergeCell ref="AE72:AF72"/>
    <mergeCell ref="AG72:AH72"/>
    <mergeCell ref="A71:B71"/>
    <mergeCell ref="C71:R71"/>
    <mergeCell ref="S71:U71"/>
    <mergeCell ref="V71:X71"/>
    <mergeCell ref="Y71:AA71"/>
    <mergeCell ref="AB71:AD71"/>
    <mergeCell ref="AE69:AF69"/>
    <mergeCell ref="AG69:AH69"/>
    <mergeCell ref="A70:B70"/>
    <mergeCell ref="C70:R70"/>
    <mergeCell ref="S70:U70"/>
    <mergeCell ref="V70:X70"/>
    <mergeCell ref="Y70:AA70"/>
    <mergeCell ref="AB70:AD70"/>
    <mergeCell ref="AE70:AF70"/>
    <mergeCell ref="AG70:AH70"/>
    <mergeCell ref="A69:B69"/>
    <mergeCell ref="C69:R69"/>
    <mergeCell ref="S69:U69"/>
    <mergeCell ref="V69:X69"/>
    <mergeCell ref="Y69:AA69"/>
    <mergeCell ref="AB69:AD69"/>
    <mergeCell ref="AE67:AF67"/>
    <mergeCell ref="AG67:AH67"/>
    <mergeCell ref="A68:B68"/>
    <mergeCell ref="C68:R68"/>
    <mergeCell ref="S68:U68"/>
    <mergeCell ref="V68:X68"/>
    <mergeCell ref="Y68:AA68"/>
    <mergeCell ref="AB68:AD68"/>
    <mergeCell ref="AE68:AF68"/>
    <mergeCell ref="AG68:AH68"/>
    <mergeCell ref="A67:B67"/>
    <mergeCell ref="C67:R67"/>
    <mergeCell ref="S67:U67"/>
    <mergeCell ref="V67:X67"/>
    <mergeCell ref="Y67:AA67"/>
    <mergeCell ref="AB67:AD67"/>
    <mergeCell ref="AE65:AF65"/>
    <mergeCell ref="AG65:AH65"/>
    <mergeCell ref="C66:R66"/>
    <mergeCell ref="S66:U66"/>
    <mergeCell ref="V66:X66"/>
    <mergeCell ref="Y66:AA66"/>
    <mergeCell ref="AB66:AD66"/>
    <mergeCell ref="AE66:AF66"/>
    <mergeCell ref="AG66:AH66"/>
    <mergeCell ref="A65:B65"/>
    <mergeCell ref="C65:R65"/>
    <mergeCell ref="S65:U65"/>
    <mergeCell ref="V65:X65"/>
    <mergeCell ref="Y65:AA65"/>
    <mergeCell ref="AB65:AD65"/>
    <mergeCell ref="AE63:AF63"/>
    <mergeCell ref="AG63:AH63"/>
    <mergeCell ref="A64:B64"/>
    <mergeCell ref="C64:R64"/>
    <mergeCell ref="S64:U64"/>
    <mergeCell ref="V64:X64"/>
    <mergeCell ref="Y64:AA64"/>
    <mergeCell ref="AB64:AD64"/>
    <mergeCell ref="AE64:AF64"/>
    <mergeCell ref="AG64:AH64"/>
    <mergeCell ref="A63:B63"/>
    <mergeCell ref="C63:R63"/>
    <mergeCell ref="S63:U63"/>
    <mergeCell ref="V63:X63"/>
    <mergeCell ref="Y63:AA63"/>
    <mergeCell ref="AB63:AD63"/>
    <mergeCell ref="AE61:AF61"/>
    <mergeCell ref="AG61:AH61"/>
    <mergeCell ref="A62:B62"/>
    <mergeCell ref="C62:R62"/>
    <mergeCell ref="S62:U62"/>
    <mergeCell ref="V62:X62"/>
    <mergeCell ref="Y62:AA62"/>
    <mergeCell ref="AB62:AD62"/>
    <mergeCell ref="AE62:AF62"/>
    <mergeCell ref="AG62:AH62"/>
    <mergeCell ref="A61:B61"/>
    <mergeCell ref="C61:R61"/>
    <mergeCell ref="S61:U61"/>
    <mergeCell ref="V61:X61"/>
    <mergeCell ref="Y61:AA61"/>
    <mergeCell ref="AB61:AD61"/>
    <mergeCell ref="AE59:AF59"/>
    <mergeCell ref="AG59:AH59"/>
    <mergeCell ref="A60:B60"/>
    <mergeCell ref="C60:R60"/>
    <mergeCell ref="S60:U60"/>
    <mergeCell ref="V60:X60"/>
    <mergeCell ref="Y60:AA60"/>
    <mergeCell ref="AB60:AD60"/>
    <mergeCell ref="AE60:AF60"/>
    <mergeCell ref="AG60:AH60"/>
    <mergeCell ref="A59:B59"/>
    <mergeCell ref="C59:R59"/>
    <mergeCell ref="S59:U59"/>
    <mergeCell ref="V59:X59"/>
    <mergeCell ref="Y59:AA59"/>
    <mergeCell ref="AB59:AD59"/>
    <mergeCell ref="AG57:AH57"/>
    <mergeCell ref="A58:B58"/>
    <mergeCell ref="C58:R58"/>
    <mergeCell ref="S58:U58"/>
    <mergeCell ref="V58:X58"/>
    <mergeCell ref="Y58:AA58"/>
    <mergeCell ref="AB58:AD58"/>
    <mergeCell ref="AE58:AF58"/>
    <mergeCell ref="AG58:AH58"/>
    <mergeCell ref="C57:R57"/>
    <mergeCell ref="S57:U57"/>
    <mergeCell ref="V57:X57"/>
    <mergeCell ref="Y57:AA57"/>
    <mergeCell ref="AB57:AD57"/>
    <mergeCell ref="AE57:AF57"/>
    <mergeCell ref="AE55:AF55"/>
    <mergeCell ref="AG55:AH55"/>
    <mergeCell ref="A56:B56"/>
    <mergeCell ref="C56:R56"/>
    <mergeCell ref="S56:U56"/>
    <mergeCell ref="V56:X56"/>
    <mergeCell ref="Y56:AA56"/>
    <mergeCell ref="AB56:AD56"/>
    <mergeCell ref="AE56:AF56"/>
    <mergeCell ref="AG56:AH56"/>
    <mergeCell ref="A55:B55"/>
    <mergeCell ref="C55:R55"/>
    <mergeCell ref="S55:U55"/>
    <mergeCell ref="V55:X55"/>
    <mergeCell ref="Y55:AA55"/>
    <mergeCell ref="AB55:AD55"/>
    <mergeCell ref="AE53:AF53"/>
    <mergeCell ref="AG53:AH53"/>
    <mergeCell ref="A54:B54"/>
    <mergeCell ref="C54:R54"/>
    <mergeCell ref="S54:U54"/>
    <mergeCell ref="V54:X54"/>
    <mergeCell ref="Y54:AA54"/>
    <mergeCell ref="AB54:AD54"/>
    <mergeCell ref="AE54:AF54"/>
    <mergeCell ref="AG54:AH54"/>
    <mergeCell ref="A53:B53"/>
    <mergeCell ref="C53:R53"/>
    <mergeCell ref="S53:U53"/>
    <mergeCell ref="V53:X53"/>
    <mergeCell ref="Y53:AA53"/>
    <mergeCell ref="AB53:AD53"/>
    <mergeCell ref="AE51:AF51"/>
    <mergeCell ref="AG51:AH51"/>
    <mergeCell ref="A52:B52"/>
    <mergeCell ref="C52:R52"/>
    <mergeCell ref="S52:U52"/>
    <mergeCell ref="V52:X52"/>
    <mergeCell ref="Y52:AA52"/>
    <mergeCell ref="AB52:AD52"/>
    <mergeCell ref="AE52:AF52"/>
    <mergeCell ref="AG52:AH52"/>
    <mergeCell ref="A51:B51"/>
    <mergeCell ref="C51:R51"/>
    <mergeCell ref="S51:U51"/>
    <mergeCell ref="V51:X51"/>
    <mergeCell ref="Y51:AA51"/>
    <mergeCell ref="AB51:AD51"/>
    <mergeCell ref="AE49:AF49"/>
    <mergeCell ref="AG49:AH49"/>
    <mergeCell ref="C50:R50"/>
    <mergeCell ref="S50:U50"/>
    <mergeCell ref="V50:X50"/>
    <mergeCell ref="Y50:AA50"/>
    <mergeCell ref="AB50:AD50"/>
    <mergeCell ref="AE50:AF50"/>
    <mergeCell ref="AG50:AH50"/>
    <mergeCell ref="A49:B49"/>
    <mergeCell ref="C49:R49"/>
    <mergeCell ref="S49:U49"/>
    <mergeCell ref="V49:X49"/>
    <mergeCell ref="Y49:AA49"/>
    <mergeCell ref="AB49:AD49"/>
    <mergeCell ref="AE47:AF47"/>
    <mergeCell ref="AG47:AH47"/>
    <mergeCell ref="A48:B48"/>
    <mergeCell ref="C48:R48"/>
    <mergeCell ref="S48:U48"/>
    <mergeCell ref="V48:X48"/>
    <mergeCell ref="Y48:AA48"/>
    <mergeCell ref="AB48:AD48"/>
    <mergeCell ref="AE48:AF48"/>
    <mergeCell ref="AG48:AH48"/>
    <mergeCell ref="A47:B47"/>
    <mergeCell ref="C47:R47"/>
    <mergeCell ref="S47:U47"/>
    <mergeCell ref="V47:X47"/>
    <mergeCell ref="Y47:AA47"/>
    <mergeCell ref="AB47:AD47"/>
    <mergeCell ref="AE45:AF45"/>
    <mergeCell ref="AG45:AH45"/>
    <mergeCell ref="A46:B46"/>
    <mergeCell ref="C46:R46"/>
    <mergeCell ref="S46:U46"/>
    <mergeCell ref="V46:X46"/>
    <mergeCell ref="Y46:AA46"/>
    <mergeCell ref="AB46:AD46"/>
    <mergeCell ref="AE46:AF46"/>
    <mergeCell ref="AG46:AH46"/>
    <mergeCell ref="A45:B45"/>
    <mergeCell ref="C45:R45"/>
    <mergeCell ref="S45:U45"/>
    <mergeCell ref="V45:X45"/>
    <mergeCell ref="Y45:AA45"/>
    <mergeCell ref="AB45:AD45"/>
    <mergeCell ref="AE43:AF43"/>
    <mergeCell ref="AG43:AH43"/>
    <mergeCell ref="A44:B44"/>
    <mergeCell ref="C44:R44"/>
    <mergeCell ref="S44:U44"/>
    <mergeCell ref="V44:X44"/>
    <mergeCell ref="Y44:AA44"/>
    <mergeCell ref="AB44:AD44"/>
    <mergeCell ref="AE44:AF44"/>
    <mergeCell ref="AG44:AH44"/>
    <mergeCell ref="A43:B43"/>
    <mergeCell ref="C43:R43"/>
    <mergeCell ref="S43:U43"/>
    <mergeCell ref="V43:X43"/>
    <mergeCell ref="Y43:AA43"/>
    <mergeCell ref="AB43:AD43"/>
    <mergeCell ref="AG41:AH41"/>
    <mergeCell ref="A42:B42"/>
    <mergeCell ref="C42:R42"/>
    <mergeCell ref="S42:U42"/>
    <mergeCell ref="V42:X42"/>
    <mergeCell ref="Y42:AA42"/>
    <mergeCell ref="AB42:AD42"/>
    <mergeCell ref="AE42:AF42"/>
    <mergeCell ref="AG42:AH42"/>
    <mergeCell ref="C41:R41"/>
    <mergeCell ref="S41:U41"/>
    <mergeCell ref="V41:X41"/>
    <mergeCell ref="Y41:AA41"/>
    <mergeCell ref="AB41:AD41"/>
    <mergeCell ref="AE41:AF41"/>
    <mergeCell ref="AE39:AF39"/>
    <mergeCell ref="AG39:AH39"/>
    <mergeCell ref="A40:B40"/>
    <mergeCell ref="C40:R40"/>
    <mergeCell ref="S40:U40"/>
    <mergeCell ref="V40:X40"/>
    <mergeCell ref="Y40:AA40"/>
    <mergeCell ref="AB40:AD40"/>
    <mergeCell ref="AE40:AF40"/>
    <mergeCell ref="AG40:AH40"/>
    <mergeCell ref="A39:B39"/>
    <mergeCell ref="C39:R39"/>
    <mergeCell ref="S39:U39"/>
    <mergeCell ref="V39:X39"/>
    <mergeCell ref="Y39:AA39"/>
    <mergeCell ref="AB39:AD39"/>
    <mergeCell ref="AE37:AF37"/>
    <mergeCell ref="AG37:AH37"/>
    <mergeCell ref="A38:B38"/>
    <mergeCell ref="C38:R38"/>
    <mergeCell ref="S38:U38"/>
    <mergeCell ref="V38:X38"/>
    <mergeCell ref="Y38:AA38"/>
    <mergeCell ref="AB38:AD38"/>
    <mergeCell ref="AE38:AF38"/>
    <mergeCell ref="AG38:AH38"/>
    <mergeCell ref="A37:B37"/>
    <mergeCell ref="C37:R37"/>
    <mergeCell ref="S37:U37"/>
    <mergeCell ref="V37:X37"/>
    <mergeCell ref="Y37:AA37"/>
    <mergeCell ref="AB37:AD37"/>
    <mergeCell ref="AE35:AF35"/>
    <mergeCell ref="AG35:AH35"/>
    <mergeCell ref="A36:B36"/>
    <mergeCell ref="C36:R36"/>
    <mergeCell ref="S36:U36"/>
    <mergeCell ref="V36:X36"/>
    <mergeCell ref="Y36:AA36"/>
    <mergeCell ref="AB36:AD36"/>
    <mergeCell ref="AE36:AF36"/>
    <mergeCell ref="AG36:AH36"/>
    <mergeCell ref="A35:B35"/>
    <mergeCell ref="C35:R35"/>
    <mergeCell ref="S35:U35"/>
    <mergeCell ref="V35:X35"/>
    <mergeCell ref="Y35:AA35"/>
    <mergeCell ref="AB35:AD35"/>
    <mergeCell ref="AE33:AF33"/>
    <mergeCell ref="AG33:AH33"/>
    <mergeCell ref="A34:B34"/>
    <mergeCell ref="C34:R34"/>
    <mergeCell ref="S34:U34"/>
    <mergeCell ref="V34:X34"/>
    <mergeCell ref="Y34:AA34"/>
    <mergeCell ref="AB34:AD34"/>
    <mergeCell ref="AE34:AF34"/>
    <mergeCell ref="AG34:AH34"/>
    <mergeCell ref="A33:B33"/>
    <mergeCell ref="C33:R33"/>
    <mergeCell ref="S33:U33"/>
    <mergeCell ref="V33:X33"/>
    <mergeCell ref="Y33:AA33"/>
    <mergeCell ref="AB33:AD33"/>
    <mergeCell ref="AE31:AF31"/>
    <mergeCell ref="AG31:AH31"/>
    <mergeCell ref="A32:B32"/>
    <mergeCell ref="C32:R32"/>
    <mergeCell ref="S32:U32"/>
    <mergeCell ref="V32:X32"/>
    <mergeCell ref="Y32:AA32"/>
    <mergeCell ref="AB32:AD32"/>
    <mergeCell ref="AE32:AF32"/>
    <mergeCell ref="AG32:AH32"/>
    <mergeCell ref="A31:B31"/>
    <mergeCell ref="C31:R31"/>
    <mergeCell ref="S31:U31"/>
    <mergeCell ref="V31:X31"/>
    <mergeCell ref="Y31:AA31"/>
    <mergeCell ref="AB31:AD31"/>
    <mergeCell ref="AE29:AF29"/>
    <mergeCell ref="AG29:AH29"/>
    <mergeCell ref="A30:B30"/>
    <mergeCell ref="C30:R30"/>
    <mergeCell ref="S30:U30"/>
    <mergeCell ref="V30:X30"/>
    <mergeCell ref="Y30:AA30"/>
    <mergeCell ref="AB30:AD30"/>
    <mergeCell ref="AE30:AF30"/>
    <mergeCell ref="AG30:AH30"/>
    <mergeCell ref="A29:B29"/>
    <mergeCell ref="C29:R29"/>
    <mergeCell ref="S29:U29"/>
    <mergeCell ref="V29:X29"/>
    <mergeCell ref="Y29:AA29"/>
    <mergeCell ref="AB29:AD29"/>
    <mergeCell ref="AE27:AF27"/>
    <mergeCell ref="AG27:AH27"/>
    <mergeCell ref="A28:B28"/>
    <mergeCell ref="C28:R28"/>
    <mergeCell ref="S28:U28"/>
    <mergeCell ref="V28:X28"/>
    <mergeCell ref="Y28:AA28"/>
    <mergeCell ref="AB28:AD28"/>
    <mergeCell ref="AE28:AF28"/>
    <mergeCell ref="AG28:AH28"/>
    <mergeCell ref="A27:B27"/>
    <mergeCell ref="C27:R27"/>
    <mergeCell ref="S27:U27"/>
    <mergeCell ref="V27:X27"/>
    <mergeCell ref="Y27:AA27"/>
    <mergeCell ref="AB27:AD27"/>
    <mergeCell ref="AE25:AF25"/>
    <mergeCell ref="AG25:AH25"/>
    <mergeCell ref="C26:R26"/>
    <mergeCell ref="S26:U26"/>
    <mergeCell ref="V26:X26"/>
    <mergeCell ref="Y26:AA26"/>
    <mergeCell ref="AB26:AD26"/>
    <mergeCell ref="AE26:AF26"/>
    <mergeCell ref="AG26:AH26"/>
    <mergeCell ref="A25:B25"/>
    <mergeCell ref="C25:R25"/>
    <mergeCell ref="S25:U25"/>
    <mergeCell ref="V25:X25"/>
    <mergeCell ref="Y25:AA25"/>
    <mergeCell ref="AB25:AD25"/>
    <mergeCell ref="AE23:AF23"/>
    <mergeCell ref="AG23:AH23"/>
    <mergeCell ref="A24:B24"/>
    <mergeCell ref="C24:R24"/>
    <mergeCell ref="S24:U24"/>
    <mergeCell ref="V24:X24"/>
    <mergeCell ref="Y24:AA24"/>
    <mergeCell ref="AB24:AD24"/>
    <mergeCell ref="AE24:AF24"/>
    <mergeCell ref="AG24:AH24"/>
    <mergeCell ref="A23:B23"/>
    <mergeCell ref="C23:R23"/>
    <mergeCell ref="S23:U23"/>
    <mergeCell ref="V23:X23"/>
    <mergeCell ref="Y23:AA23"/>
    <mergeCell ref="AB23:AD23"/>
    <mergeCell ref="AE21:AF21"/>
    <mergeCell ref="AG21:AH21"/>
    <mergeCell ref="A22:B22"/>
    <mergeCell ref="C22:R22"/>
    <mergeCell ref="S22:U22"/>
    <mergeCell ref="V22:X22"/>
    <mergeCell ref="Y22:AA22"/>
    <mergeCell ref="AB22:AD22"/>
    <mergeCell ref="AE22:AF22"/>
    <mergeCell ref="AG22:AH22"/>
    <mergeCell ref="A21:B21"/>
    <mergeCell ref="C21:R21"/>
    <mergeCell ref="S21:U21"/>
    <mergeCell ref="V21:X21"/>
    <mergeCell ref="Y21:AA21"/>
    <mergeCell ref="AB21:AD21"/>
    <mergeCell ref="AE19:AF19"/>
    <mergeCell ref="AG19:AH19"/>
    <mergeCell ref="C20:R20"/>
    <mergeCell ref="S20:U20"/>
    <mergeCell ref="V20:X20"/>
    <mergeCell ref="Y20:AA20"/>
    <mergeCell ref="AB20:AD20"/>
    <mergeCell ref="AE20:AF20"/>
    <mergeCell ref="AG20:AH20"/>
    <mergeCell ref="A19:B19"/>
    <mergeCell ref="C19:R19"/>
    <mergeCell ref="S19:U19"/>
    <mergeCell ref="V19:X19"/>
    <mergeCell ref="Y19:AA19"/>
    <mergeCell ref="AB19:AD19"/>
    <mergeCell ref="AE15:AF15"/>
    <mergeCell ref="AG15:AH15"/>
    <mergeCell ref="A16:B18"/>
    <mergeCell ref="C16:R18"/>
    <mergeCell ref="S16:U18"/>
    <mergeCell ref="V16:X18"/>
    <mergeCell ref="Y16:AA18"/>
    <mergeCell ref="AB16:AD18"/>
    <mergeCell ref="AE16:AF18"/>
    <mergeCell ref="AG16:AH18"/>
    <mergeCell ref="A15:B15"/>
    <mergeCell ref="C15:R15"/>
    <mergeCell ref="S15:U15"/>
    <mergeCell ref="V15:X15"/>
    <mergeCell ref="Y15:AA15"/>
    <mergeCell ref="AB15:AD15"/>
    <mergeCell ref="A5:E5"/>
    <mergeCell ref="A6:E6"/>
    <mergeCell ref="A7:E7"/>
    <mergeCell ref="A8:E8"/>
    <mergeCell ref="A11:AF11"/>
    <mergeCell ref="A13:AF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57A7C-FC94-456C-AC9E-26580D6BA4B6}">
  <dimension ref="A1:AH208"/>
  <sheetViews>
    <sheetView tabSelected="1" topLeftCell="A20" workbookViewId="0">
      <selection activeCell="K9" sqref="K9"/>
    </sheetView>
  </sheetViews>
  <sheetFormatPr defaultColWidth="6.85546875" defaultRowHeight="12.75" customHeight="1" x14ac:dyDescent="0.25"/>
  <sheetData>
    <row r="1" spans="1:34" ht="5.25" customHeight="1" x14ac:dyDescent="0.25"/>
    <row r="2" spans="1:34" ht="77.25" customHeight="1" x14ac:dyDescent="0.25"/>
    <row r="3" spans="1:34" ht="9.75" customHeight="1" x14ac:dyDescent="0.25"/>
    <row r="4" spans="1:34" ht="3" customHeight="1" x14ac:dyDescent="0.25"/>
    <row r="5" spans="1:34" ht="14.25" customHeight="1" x14ac:dyDescent="0.25">
      <c r="A5" s="25" t="s">
        <v>64</v>
      </c>
      <c r="B5" s="25"/>
      <c r="C5" s="25"/>
      <c r="D5" s="25"/>
      <c r="E5" s="25"/>
    </row>
    <row r="6" spans="1:34" ht="15.75" customHeight="1" x14ac:dyDescent="0.25">
      <c r="A6" s="26" t="s">
        <v>45</v>
      </c>
      <c r="B6" s="26"/>
      <c r="C6" s="26"/>
      <c r="D6" s="26"/>
      <c r="E6" s="26"/>
    </row>
    <row r="7" spans="1:34" ht="17.25" customHeight="1" x14ac:dyDescent="0.25">
      <c r="A7" s="26" t="s">
        <v>65</v>
      </c>
      <c r="B7" s="26"/>
      <c r="C7" s="26"/>
      <c r="D7" s="26"/>
      <c r="E7" s="26"/>
    </row>
    <row r="8" spans="1:34" ht="15" customHeight="1" x14ac:dyDescent="0.25">
      <c r="A8" s="26" t="s">
        <v>66</v>
      </c>
      <c r="B8" s="26"/>
      <c r="C8" s="26"/>
      <c r="D8" s="26"/>
      <c r="E8" s="26"/>
    </row>
    <row r="9" spans="1:34" ht="33" customHeight="1" x14ac:dyDescent="0.25"/>
    <row r="10" spans="1:34" ht="6" customHeight="1" x14ac:dyDescent="0.25"/>
    <row r="11" spans="1:34" ht="25.5" customHeight="1" x14ac:dyDescent="0.25">
      <c r="A11" s="27" t="s">
        <v>67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</row>
    <row r="12" spans="1:34" ht="27.75" customHeight="1" x14ac:dyDescent="0.25"/>
    <row r="13" spans="1:34" ht="13.5" customHeight="1" x14ac:dyDescent="0.25">
      <c r="A13" s="28" t="s">
        <v>68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</row>
    <row r="14" spans="1:34" ht="6.75" customHeight="1" x14ac:dyDescent="0.25"/>
    <row r="15" spans="1:34" ht="11.25" customHeight="1" x14ac:dyDescent="0.25">
      <c r="A15" s="29" t="s">
        <v>49</v>
      </c>
      <c r="B15" s="29"/>
      <c r="C15" s="30" t="s">
        <v>45</v>
      </c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1">
        <f>S19</f>
        <v>1281794.3700000003</v>
      </c>
      <c r="T15" s="31"/>
      <c r="U15" s="31"/>
      <c r="V15" s="31">
        <v>1393800</v>
      </c>
      <c r="W15" s="31"/>
      <c r="X15" s="31"/>
      <c r="Y15" s="31">
        <v>1479975.44</v>
      </c>
      <c r="Z15" s="31"/>
      <c r="AA15" s="31"/>
      <c r="AB15" s="31">
        <v>1423605.81</v>
      </c>
      <c r="AC15" s="31"/>
      <c r="AD15" s="31"/>
      <c r="AE15" s="51">
        <f>AE19</f>
        <v>111.06350935212797</v>
      </c>
      <c r="AF15" s="32"/>
      <c r="AG15" s="33" t="s">
        <v>161</v>
      </c>
      <c r="AH15" s="33"/>
    </row>
    <row r="16" spans="1:34" ht="12.75" customHeight="1" x14ac:dyDescent="0.25">
      <c r="A16" s="34" t="s">
        <v>71</v>
      </c>
      <c r="B16" s="34"/>
      <c r="C16" s="30" t="s">
        <v>45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5" t="s">
        <v>72</v>
      </c>
      <c r="T16" s="35"/>
      <c r="U16" s="35"/>
      <c r="V16" s="35" t="s">
        <v>73</v>
      </c>
      <c r="W16" s="35"/>
      <c r="X16" s="35"/>
      <c r="Y16" s="35" t="s">
        <v>74</v>
      </c>
      <c r="Z16" s="35"/>
      <c r="AA16" s="35"/>
      <c r="AB16" s="35" t="s">
        <v>75</v>
      </c>
      <c r="AC16" s="35"/>
      <c r="AD16" s="35"/>
      <c r="AE16" s="35" t="s">
        <v>76</v>
      </c>
      <c r="AF16" s="35"/>
      <c r="AG16" s="35" t="s">
        <v>77</v>
      </c>
      <c r="AH16" s="35"/>
    </row>
    <row r="17" spans="1:34" ht="12.75" customHeight="1" x14ac:dyDescent="0.25">
      <c r="A17" s="34"/>
      <c r="B17" s="34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</row>
    <row r="18" spans="1:34" ht="20.25" customHeight="1" x14ac:dyDescent="0.25">
      <c r="A18" s="34"/>
      <c r="B18" s="34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</row>
    <row r="19" spans="1:34" s="40" customFormat="1" ht="11.25" customHeight="1" x14ac:dyDescent="0.25">
      <c r="A19" s="52" t="s">
        <v>162</v>
      </c>
      <c r="B19" s="52"/>
      <c r="C19" s="53" t="s">
        <v>163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4">
        <f>S25+S38+S55+S88+S115+S128+S143+S165+S189</f>
        <v>1281794.3700000003</v>
      </c>
      <c r="T19" s="54"/>
      <c r="U19" s="54"/>
      <c r="V19" s="54">
        <v>1393800</v>
      </c>
      <c r="W19" s="54"/>
      <c r="X19" s="54"/>
      <c r="Y19" s="54">
        <v>1479975.44</v>
      </c>
      <c r="Z19" s="54"/>
      <c r="AA19" s="54"/>
      <c r="AB19" s="54">
        <v>1423605.81</v>
      </c>
      <c r="AC19" s="54"/>
      <c r="AD19" s="54"/>
      <c r="AE19" s="55">
        <f>AB19/S19*100</f>
        <v>111.06350935212797</v>
      </c>
      <c r="AF19" s="56"/>
      <c r="AG19" s="57" t="s">
        <v>161</v>
      </c>
      <c r="AH19" s="57"/>
    </row>
    <row r="20" spans="1:34" s="40" customFormat="1" ht="11.25" customHeight="1" x14ac:dyDescent="0.25">
      <c r="A20" s="52" t="s">
        <v>164</v>
      </c>
      <c r="B20" s="52"/>
      <c r="C20" s="53" t="s">
        <v>165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4">
        <v>0</v>
      </c>
      <c r="T20" s="54"/>
      <c r="U20" s="54"/>
      <c r="V20" s="54">
        <v>206640</v>
      </c>
      <c r="W20" s="54"/>
      <c r="X20" s="54"/>
      <c r="Y20" s="54">
        <v>192905</v>
      </c>
      <c r="Z20" s="54"/>
      <c r="AA20" s="54"/>
      <c r="AB20" s="54">
        <v>167294.66</v>
      </c>
      <c r="AC20" s="54"/>
      <c r="AD20" s="54"/>
      <c r="AE20" s="58"/>
      <c r="AF20" s="59"/>
      <c r="AG20" s="57" t="s">
        <v>166</v>
      </c>
      <c r="AH20" s="57"/>
    </row>
    <row r="21" spans="1:34" s="40" customFormat="1" ht="11.25" customHeight="1" x14ac:dyDescent="0.25">
      <c r="A21" s="52" t="s">
        <v>167</v>
      </c>
      <c r="B21" s="52"/>
      <c r="C21" s="53" t="s">
        <v>168</v>
      </c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4">
        <v>0</v>
      </c>
      <c r="T21" s="54"/>
      <c r="U21" s="54"/>
      <c r="V21" s="54">
        <v>16000</v>
      </c>
      <c r="W21" s="54"/>
      <c r="X21" s="54"/>
      <c r="Y21" s="54">
        <v>11415</v>
      </c>
      <c r="Z21" s="54"/>
      <c r="AA21" s="54"/>
      <c r="AB21" s="54">
        <v>11402.7</v>
      </c>
      <c r="AC21" s="54"/>
      <c r="AD21" s="54"/>
      <c r="AE21" s="58"/>
      <c r="AF21" s="59"/>
      <c r="AG21" s="57" t="s">
        <v>169</v>
      </c>
      <c r="AH21" s="57"/>
    </row>
    <row r="22" spans="1:34" s="40" customFormat="1" ht="11.25" customHeight="1" x14ac:dyDescent="0.25">
      <c r="A22" s="52" t="s">
        <v>170</v>
      </c>
      <c r="B22" s="52"/>
      <c r="C22" s="53" t="s">
        <v>171</v>
      </c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4">
        <f>S25+S38</f>
        <v>5002.17</v>
      </c>
      <c r="T22" s="54"/>
      <c r="U22" s="54"/>
      <c r="V22" s="54">
        <v>16000</v>
      </c>
      <c r="W22" s="54"/>
      <c r="X22" s="54"/>
      <c r="Y22" s="54">
        <v>11415</v>
      </c>
      <c r="Z22" s="54"/>
      <c r="AA22" s="54"/>
      <c r="AB22" s="54">
        <v>11402.7</v>
      </c>
      <c r="AC22" s="54"/>
      <c r="AD22" s="54"/>
      <c r="AE22" s="58">
        <f t="shared" ref="AE22:AE34" si="0">AB22/S22*100</f>
        <v>227.9550675007047</v>
      </c>
      <c r="AF22" s="59"/>
      <c r="AG22" s="57" t="s">
        <v>169</v>
      </c>
      <c r="AH22" s="57"/>
    </row>
    <row r="23" spans="1:34" s="40" customFormat="1" ht="15" customHeight="1" x14ac:dyDescent="0.25">
      <c r="A23" s="60" t="s">
        <v>78</v>
      </c>
      <c r="B23" s="60"/>
      <c r="C23" s="52" t="s">
        <v>79</v>
      </c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4">
        <v>0</v>
      </c>
      <c r="T23" s="54"/>
      <c r="U23" s="54"/>
      <c r="V23" s="54">
        <v>16000</v>
      </c>
      <c r="W23" s="54"/>
      <c r="X23" s="54"/>
      <c r="Y23" s="54">
        <v>11415</v>
      </c>
      <c r="Z23" s="54"/>
      <c r="AA23" s="54"/>
      <c r="AB23" s="54">
        <v>11402.7</v>
      </c>
      <c r="AC23" s="54"/>
      <c r="AD23" s="54"/>
      <c r="AE23" s="58"/>
      <c r="AF23" s="59"/>
      <c r="AG23" s="57" t="s">
        <v>169</v>
      </c>
      <c r="AH23" s="57"/>
    </row>
    <row r="24" spans="1:34" ht="11.25" customHeight="1" x14ac:dyDescent="0.25">
      <c r="A24" s="61" t="s">
        <v>172</v>
      </c>
      <c r="B24" s="61"/>
      <c r="C24" s="62" t="s">
        <v>173</v>
      </c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3">
        <v>0</v>
      </c>
      <c r="T24" s="63"/>
      <c r="U24" s="63"/>
      <c r="V24" s="63">
        <v>16000</v>
      </c>
      <c r="W24" s="63"/>
      <c r="X24" s="63"/>
      <c r="Y24" s="63">
        <v>11415</v>
      </c>
      <c r="Z24" s="63"/>
      <c r="AA24" s="63"/>
      <c r="AB24" s="63">
        <v>11402.7</v>
      </c>
      <c r="AC24" s="63"/>
      <c r="AD24" s="63"/>
      <c r="AE24" s="58"/>
      <c r="AF24" s="59"/>
      <c r="AG24" s="64" t="s">
        <v>169</v>
      </c>
      <c r="AH24" s="64"/>
    </row>
    <row r="25" spans="1:34" ht="11.25" customHeight="1" x14ac:dyDescent="0.25">
      <c r="A25" s="5"/>
      <c r="B25" s="5"/>
      <c r="C25" s="62" t="s">
        <v>81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3">
        <f>S30+S34+S37</f>
        <v>1380.42</v>
      </c>
      <c r="T25" s="63"/>
      <c r="U25" s="63"/>
      <c r="V25" s="63">
        <v>1690</v>
      </c>
      <c r="W25" s="63"/>
      <c r="X25" s="63"/>
      <c r="Y25" s="63">
        <v>1150</v>
      </c>
      <c r="Z25" s="63"/>
      <c r="AA25" s="63"/>
      <c r="AB25" s="63">
        <v>1140.24</v>
      </c>
      <c r="AC25" s="63"/>
      <c r="AD25" s="63"/>
      <c r="AE25" s="58">
        <f t="shared" si="0"/>
        <v>82.60094753770592</v>
      </c>
      <c r="AF25" s="59"/>
      <c r="AG25" s="64" t="s">
        <v>174</v>
      </c>
      <c r="AH25" s="64"/>
    </row>
    <row r="26" spans="1:34" ht="12.75" customHeight="1" x14ac:dyDescent="0.25">
      <c r="A26" s="61" t="s">
        <v>83</v>
      </c>
      <c r="B26" s="61"/>
      <c r="C26" s="62" t="s">
        <v>84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3">
        <v>0</v>
      </c>
      <c r="T26" s="63"/>
      <c r="U26" s="63"/>
      <c r="V26" s="63">
        <v>1690</v>
      </c>
      <c r="W26" s="63"/>
      <c r="X26" s="63"/>
      <c r="Y26" s="63">
        <v>1150</v>
      </c>
      <c r="Z26" s="63"/>
      <c r="AA26" s="63"/>
      <c r="AB26" s="63">
        <v>1140.24</v>
      </c>
      <c r="AC26" s="63"/>
      <c r="AD26" s="63"/>
      <c r="AE26" s="58"/>
      <c r="AF26" s="59"/>
      <c r="AG26" s="64" t="s">
        <v>174</v>
      </c>
      <c r="AH26" s="64"/>
    </row>
    <row r="27" spans="1:34" s="40" customFormat="1" ht="11.25" customHeight="1" x14ac:dyDescent="0.25">
      <c r="A27" s="65" t="s">
        <v>175</v>
      </c>
      <c r="B27" s="65"/>
      <c r="C27" s="65" t="s">
        <v>176</v>
      </c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6">
        <v>0</v>
      </c>
      <c r="T27" s="66"/>
      <c r="U27" s="66"/>
      <c r="V27" s="66">
        <v>1690</v>
      </c>
      <c r="W27" s="66"/>
      <c r="X27" s="66"/>
      <c r="Y27" s="66">
        <v>1150</v>
      </c>
      <c r="Z27" s="66"/>
      <c r="AA27" s="66"/>
      <c r="AB27" s="66">
        <v>1140.24</v>
      </c>
      <c r="AC27" s="66"/>
      <c r="AD27" s="66"/>
      <c r="AE27" s="58"/>
      <c r="AF27" s="59"/>
      <c r="AG27" s="67" t="s">
        <v>174</v>
      </c>
      <c r="AH27" s="67"/>
    </row>
    <row r="28" spans="1:34" s="40" customFormat="1" ht="11.25" customHeight="1" x14ac:dyDescent="0.25">
      <c r="A28" s="65" t="s">
        <v>177</v>
      </c>
      <c r="B28" s="65"/>
      <c r="C28" s="65" t="s">
        <v>178</v>
      </c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6">
        <v>0</v>
      </c>
      <c r="T28" s="66"/>
      <c r="U28" s="66"/>
      <c r="V28" s="66">
        <v>1570</v>
      </c>
      <c r="W28" s="66"/>
      <c r="X28" s="66"/>
      <c r="Y28" s="66">
        <v>1080</v>
      </c>
      <c r="Z28" s="66"/>
      <c r="AA28" s="66"/>
      <c r="AB28" s="66">
        <v>1073.33</v>
      </c>
      <c r="AC28" s="66"/>
      <c r="AD28" s="66"/>
      <c r="AE28" s="58"/>
      <c r="AF28" s="59"/>
      <c r="AG28" s="67" t="s">
        <v>179</v>
      </c>
      <c r="AH28" s="67"/>
    </row>
    <row r="29" spans="1:34" s="40" customFormat="1" ht="11.25" customHeight="1" x14ac:dyDescent="0.25">
      <c r="A29" s="68" t="s">
        <v>180</v>
      </c>
      <c r="B29" s="68"/>
      <c r="C29" s="68" t="s">
        <v>181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9">
        <v>0</v>
      </c>
      <c r="T29" s="69"/>
      <c r="U29" s="69"/>
      <c r="V29" s="69">
        <v>1200</v>
      </c>
      <c r="W29" s="69"/>
      <c r="X29" s="69"/>
      <c r="Y29" s="69">
        <v>880</v>
      </c>
      <c r="Z29" s="69"/>
      <c r="AA29" s="69"/>
      <c r="AB29" s="69">
        <v>877.5</v>
      </c>
      <c r="AC29" s="69"/>
      <c r="AD29" s="69"/>
      <c r="AE29" s="58"/>
      <c r="AF29" s="59"/>
      <c r="AG29" s="70" t="s">
        <v>182</v>
      </c>
      <c r="AH29" s="70"/>
    </row>
    <row r="30" spans="1:34" s="40" customFormat="1" ht="11.25" customHeight="1" x14ac:dyDescent="0.25">
      <c r="A30" s="68" t="s">
        <v>183</v>
      </c>
      <c r="B30" s="68"/>
      <c r="C30" s="68" t="s">
        <v>17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9">
        <v>1157.75</v>
      </c>
      <c r="T30" s="69"/>
      <c r="U30" s="69"/>
      <c r="V30" s="69">
        <v>1200</v>
      </c>
      <c r="W30" s="69"/>
      <c r="X30" s="69"/>
      <c r="Y30" s="69">
        <v>880</v>
      </c>
      <c r="Z30" s="69"/>
      <c r="AA30" s="69"/>
      <c r="AB30" s="69">
        <v>877.5</v>
      </c>
      <c r="AC30" s="69"/>
      <c r="AD30" s="69"/>
      <c r="AE30" s="58">
        <f t="shared" si="0"/>
        <v>75.793565104728998</v>
      </c>
      <c r="AF30" s="59"/>
      <c r="AG30" s="70" t="s">
        <v>182</v>
      </c>
      <c r="AH30" s="70"/>
    </row>
    <row r="31" spans="1:34" s="40" customFormat="1" ht="11.25" customHeight="1" x14ac:dyDescent="0.25">
      <c r="A31" s="68" t="s">
        <v>184</v>
      </c>
      <c r="B31" s="68"/>
      <c r="C31" s="68" t="s">
        <v>18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9">
        <v>0</v>
      </c>
      <c r="T31" s="69"/>
      <c r="U31" s="69"/>
      <c r="V31" s="69">
        <v>170</v>
      </c>
      <c r="W31" s="69"/>
      <c r="X31" s="69"/>
      <c r="Y31" s="69">
        <v>40</v>
      </c>
      <c r="Z31" s="69"/>
      <c r="AA31" s="69"/>
      <c r="AB31" s="69">
        <v>40</v>
      </c>
      <c r="AC31" s="69"/>
      <c r="AD31" s="69"/>
      <c r="AE31" s="58"/>
      <c r="AF31" s="59"/>
      <c r="AG31" s="70" t="s">
        <v>96</v>
      </c>
      <c r="AH31" s="70"/>
    </row>
    <row r="32" spans="1:34" s="40" customFormat="1" ht="11.25" customHeight="1" x14ac:dyDescent="0.25">
      <c r="A32" s="68" t="s">
        <v>185</v>
      </c>
      <c r="B32" s="68"/>
      <c r="C32" s="68" t="s">
        <v>18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9">
        <v>0</v>
      </c>
      <c r="T32" s="69"/>
      <c r="U32" s="69"/>
      <c r="V32" s="69">
        <v>170</v>
      </c>
      <c r="W32" s="69"/>
      <c r="X32" s="69"/>
      <c r="Y32" s="69">
        <v>40</v>
      </c>
      <c r="Z32" s="69"/>
      <c r="AA32" s="69"/>
      <c r="AB32" s="69">
        <v>40</v>
      </c>
      <c r="AC32" s="69"/>
      <c r="AD32" s="69"/>
      <c r="AE32" s="58"/>
      <c r="AF32" s="59"/>
      <c r="AG32" s="70" t="s">
        <v>96</v>
      </c>
      <c r="AH32" s="70"/>
    </row>
    <row r="33" spans="1:34" s="40" customFormat="1" ht="11.25" customHeight="1" x14ac:dyDescent="0.25">
      <c r="A33" s="68" t="s">
        <v>186</v>
      </c>
      <c r="B33" s="68"/>
      <c r="C33" s="68" t="s">
        <v>187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9">
        <v>0</v>
      </c>
      <c r="T33" s="69"/>
      <c r="U33" s="69"/>
      <c r="V33" s="69">
        <v>200</v>
      </c>
      <c r="W33" s="69"/>
      <c r="X33" s="69"/>
      <c r="Y33" s="69">
        <v>160</v>
      </c>
      <c r="Z33" s="69"/>
      <c r="AA33" s="69"/>
      <c r="AB33" s="69">
        <v>155.83000000000001</v>
      </c>
      <c r="AC33" s="69"/>
      <c r="AD33" s="69"/>
      <c r="AE33" s="58"/>
      <c r="AF33" s="59"/>
      <c r="AG33" s="70" t="s">
        <v>188</v>
      </c>
      <c r="AH33" s="70"/>
    </row>
    <row r="34" spans="1:34" s="40" customFormat="1" ht="11.25" customHeight="1" x14ac:dyDescent="0.25">
      <c r="A34" s="68" t="s">
        <v>189</v>
      </c>
      <c r="B34" s="68"/>
      <c r="C34" s="68" t="s">
        <v>19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9">
        <v>191.01</v>
      </c>
      <c r="T34" s="69"/>
      <c r="U34" s="69"/>
      <c r="V34" s="69">
        <v>200</v>
      </c>
      <c r="W34" s="69"/>
      <c r="X34" s="69"/>
      <c r="Y34" s="69">
        <v>160</v>
      </c>
      <c r="Z34" s="69"/>
      <c r="AA34" s="69"/>
      <c r="AB34" s="69">
        <v>155.83000000000001</v>
      </c>
      <c r="AC34" s="69"/>
      <c r="AD34" s="69"/>
      <c r="AE34" s="58">
        <f t="shared" si="0"/>
        <v>81.582116119574906</v>
      </c>
      <c r="AF34" s="59"/>
      <c r="AG34" s="70" t="s">
        <v>188</v>
      </c>
      <c r="AH34" s="70"/>
    </row>
    <row r="35" spans="1:34" s="40" customFormat="1" ht="11.25" customHeight="1" x14ac:dyDescent="0.25">
      <c r="A35" s="65" t="s">
        <v>190</v>
      </c>
      <c r="B35" s="65"/>
      <c r="C35" s="65" t="s">
        <v>43</v>
      </c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6">
        <v>0</v>
      </c>
      <c r="T35" s="66"/>
      <c r="U35" s="66"/>
      <c r="V35" s="66">
        <v>120</v>
      </c>
      <c r="W35" s="66"/>
      <c r="X35" s="66"/>
      <c r="Y35" s="66">
        <v>70</v>
      </c>
      <c r="Z35" s="66"/>
      <c r="AA35" s="66"/>
      <c r="AB35" s="66">
        <v>66.91</v>
      </c>
      <c r="AC35" s="66"/>
      <c r="AD35" s="66"/>
      <c r="AE35" s="58"/>
      <c r="AF35" s="59"/>
      <c r="AG35" s="67" t="s">
        <v>191</v>
      </c>
      <c r="AH35" s="67"/>
    </row>
    <row r="36" spans="1:34" s="40" customFormat="1" ht="11.25" customHeight="1" x14ac:dyDescent="0.25">
      <c r="A36" s="68" t="s">
        <v>192</v>
      </c>
      <c r="B36" s="68"/>
      <c r="C36" s="68" t="s">
        <v>20</v>
      </c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9">
        <v>0</v>
      </c>
      <c r="T36" s="69"/>
      <c r="U36" s="69"/>
      <c r="V36" s="69">
        <v>120</v>
      </c>
      <c r="W36" s="69"/>
      <c r="X36" s="69"/>
      <c r="Y36" s="69">
        <v>70</v>
      </c>
      <c r="Z36" s="69"/>
      <c r="AA36" s="69"/>
      <c r="AB36" s="69">
        <v>66.91</v>
      </c>
      <c r="AC36" s="69"/>
      <c r="AD36" s="69"/>
      <c r="AE36" s="58"/>
      <c r="AF36" s="59"/>
      <c r="AG36" s="70" t="s">
        <v>191</v>
      </c>
      <c r="AH36" s="70"/>
    </row>
    <row r="37" spans="1:34" s="40" customFormat="1" ht="11.25" customHeight="1" x14ac:dyDescent="0.25">
      <c r="A37" s="68" t="s">
        <v>193</v>
      </c>
      <c r="B37" s="68"/>
      <c r="C37" s="68" t="s">
        <v>22</v>
      </c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9">
        <v>31.66</v>
      </c>
      <c r="T37" s="69"/>
      <c r="U37" s="69"/>
      <c r="V37" s="69">
        <v>120</v>
      </c>
      <c r="W37" s="69"/>
      <c r="X37" s="69"/>
      <c r="Y37" s="69">
        <v>70</v>
      </c>
      <c r="Z37" s="69"/>
      <c r="AA37" s="69"/>
      <c r="AB37" s="69">
        <v>66.91</v>
      </c>
      <c r="AC37" s="69"/>
      <c r="AD37" s="69"/>
      <c r="AE37" s="58">
        <f t="shared" ref="AE37:AE56" si="1">AB37/S37*100</f>
        <v>211.33922931143397</v>
      </c>
      <c r="AF37" s="59"/>
      <c r="AG37" s="70" t="s">
        <v>191</v>
      </c>
      <c r="AH37" s="70"/>
    </row>
    <row r="38" spans="1:34" ht="11.25" customHeight="1" x14ac:dyDescent="0.25">
      <c r="A38" s="5"/>
      <c r="B38" s="5"/>
      <c r="C38" s="62" t="s">
        <v>135</v>
      </c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3">
        <f>S43+S45+S47+S50</f>
        <v>3621.75</v>
      </c>
      <c r="T38" s="63"/>
      <c r="U38" s="63"/>
      <c r="V38" s="63">
        <v>14310</v>
      </c>
      <c r="W38" s="63"/>
      <c r="X38" s="63"/>
      <c r="Y38" s="63">
        <v>10265</v>
      </c>
      <c r="Z38" s="63"/>
      <c r="AA38" s="63"/>
      <c r="AB38" s="63">
        <v>10262.459999999999</v>
      </c>
      <c r="AC38" s="63"/>
      <c r="AD38" s="63"/>
      <c r="AE38" s="58">
        <f t="shared" si="1"/>
        <v>283.35638848622898</v>
      </c>
      <c r="AF38" s="59"/>
      <c r="AG38" s="64" t="s">
        <v>136</v>
      </c>
      <c r="AH38" s="64"/>
    </row>
    <row r="39" spans="1:34" ht="12.75" customHeight="1" x14ac:dyDescent="0.25">
      <c r="A39" s="61" t="s">
        <v>83</v>
      </c>
      <c r="B39" s="61"/>
      <c r="C39" s="62" t="s">
        <v>137</v>
      </c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3">
        <v>0</v>
      </c>
      <c r="T39" s="63"/>
      <c r="U39" s="63"/>
      <c r="V39" s="63">
        <v>14310</v>
      </c>
      <c r="W39" s="63"/>
      <c r="X39" s="63"/>
      <c r="Y39" s="63">
        <v>10265</v>
      </c>
      <c r="Z39" s="63"/>
      <c r="AA39" s="63"/>
      <c r="AB39" s="63">
        <v>10262.459999999999</v>
      </c>
      <c r="AC39" s="63"/>
      <c r="AD39" s="63"/>
      <c r="AE39" s="58"/>
      <c r="AF39" s="59"/>
      <c r="AG39" s="64" t="s">
        <v>136</v>
      </c>
      <c r="AH39" s="64"/>
    </row>
    <row r="40" spans="1:34" s="40" customFormat="1" ht="11.25" customHeight="1" x14ac:dyDescent="0.25">
      <c r="A40" s="65" t="s">
        <v>175</v>
      </c>
      <c r="B40" s="65"/>
      <c r="C40" s="65" t="s">
        <v>176</v>
      </c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6">
        <v>0</v>
      </c>
      <c r="T40" s="66"/>
      <c r="U40" s="66"/>
      <c r="V40" s="66">
        <v>14310</v>
      </c>
      <c r="W40" s="66"/>
      <c r="X40" s="66"/>
      <c r="Y40" s="66">
        <v>10265</v>
      </c>
      <c r="Z40" s="66"/>
      <c r="AA40" s="66"/>
      <c r="AB40" s="66">
        <v>10262.459999999999</v>
      </c>
      <c r="AC40" s="66"/>
      <c r="AD40" s="66"/>
      <c r="AE40" s="58"/>
      <c r="AF40" s="59"/>
      <c r="AG40" s="67" t="s">
        <v>136</v>
      </c>
      <c r="AH40" s="67"/>
    </row>
    <row r="41" spans="1:34" s="40" customFormat="1" ht="11.25" customHeight="1" x14ac:dyDescent="0.25">
      <c r="A41" s="65" t="s">
        <v>177</v>
      </c>
      <c r="B41" s="65"/>
      <c r="C41" s="65" t="s">
        <v>178</v>
      </c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6">
        <v>0</v>
      </c>
      <c r="T41" s="66"/>
      <c r="U41" s="66"/>
      <c r="V41" s="66">
        <v>13230</v>
      </c>
      <c r="W41" s="66"/>
      <c r="X41" s="66"/>
      <c r="Y41" s="66">
        <v>9565</v>
      </c>
      <c r="Z41" s="66"/>
      <c r="AA41" s="66"/>
      <c r="AB41" s="66">
        <v>9560.6299999999992</v>
      </c>
      <c r="AC41" s="66"/>
      <c r="AD41" s="66"/>
      <c r="AE41" s="58"/>
      <c r="AF41" s="59"/>
      <c r="AG41" s="67" t="s">
        <v>194</v>
      </c>
      <c r="AH41" s="67"/>
    </row>
    <row r="42" spans="1:34" s="40" customFormat="1" ht="11.25" customHeight="1" x14ac:dyDescent="0.25">
      <c r="A42" s="68" t="s">
        <v>180</v>
      </c>
      <c r="B42" s="68"/>
      <c r="C42" s="68" t="s">
        <v>181</v>
      </c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9">
        <v>0</v>
      </c>
      <c r="T42" s="69"/>
      <c r="U42" s="69"/>
      <c r="V42" s="69">
        <v>10800</v>
      </c>
      <c r="W42" s="69"/>
      <c r="X42" s="69"/>
      <c r="Y42" s="69">
        <v>7900</v>
      </c>
      <c r="Z42" s="69"/>
      <c r="AA42" s="69"/>
      <c r="AB42" s="69">
        <v>7897.5</v>
      </c>
      <c r="AC42" s="69"/>
      <c r="AD42" s="69"/>
      <c r="AE42" s="58"/>
      <c r="AF42" s="59"/>
      <c r="AG42" s="70" t="s">
        <v>195</v>
      </c>
      <c r="AH42" s="70"/>
    </row>
    <row r="43" spans="1:34" s="40" customFormat="1" ht="11.25" customHeight="1" x14ac:dyDescent="0.25">
      <c r="A43" s="68" t="s">
        <v>183</v>
      </c>
      <c r="B43" s="68"/>
      <c r="C43" s="68" t="s">
        <v>17</v>
      </c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9">
        <v>2632.5</v>
      </c>
      <c r="T43" s="69"/>
      <c r="U43" s="69"/>
      <c r="V43" s="69">
        <v>10800</v>
      </c>
      <c r="W43" s="69"/>
      <c r="X43" s="69"/>
      <c r="Y43" s="69">
        <v>7900</v>
      </c>
      <c r="Z43" s="69"/>
      <c r="AA43" s="69"/>
      <c r="AB43" s="69">
        <v>7897.5</v>
      </c>
      <c r="AC43" s="69"/>
      <c r="AD43" s="69"/>
      <c r="AE43" s="58">
        <f t="shared" si="1"/>
        <v>300</v>
      </c>
      <c r="AF43" s="59"/>
      <c r="AG43" s="70" t="s">
        <v>195</v>
      </c>
      <c r="AH43" s="70"/>
    </row>
    <row r="44" spans="1:34" s="40" customFormat="1" ht="11.25" customHeight="1" x14ac:dyDescent="0.25">
      <c r="A44" s="68" t="s">
        <v>184</v>
      </c>
      <c r="B44" s="68"/>
      <c r="C44" s="68" t="s">
        <v>18</v>
      </c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9">
        <v>0</v>
      </c>
      <c r="T44" s="69"/>
      <c r="U44" s="69"/>
      <c r="V44" s="69">
        <v>630</v>
      </c>
      <c r="W44" s="69"/>
      <c r="X44" s="69"/>
      <c r="Y44" s="69">
        <v>360</v>
      </c>
      <c r="Z44" s="69"/>
      <c r="AA44" s="69"/>
      <c r="AB44" s="69">
        <v>360</v>
      </c>
      <c r="AC44" s="69"/>
      <c r="AD44" s="69"/>
      <c r="AE44" s="58"/>
      <c r="AF44" s="59"/>
      <c r="AG44" s="70" t="s">
        <v>96</v>
      </c>
      <c r="AH44" s="70"/>
    </row>
    <row r="45" spans="1:34" s="40" customFormat="1" ht="11.25" customHeight="1" x14ac:dyDescent="0.25">
      <c r="A45" s="68" t="s">
        <v>185</v>
      </c>
      <c r="B45" s="68"/>
      <c r="C45" s="68" t="s">
        <v>18</v>
      </c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9">
        <v>270</v>
      </c>
      <c r="T45" s="69"/>
      <c r="U45" s="69"/>
      <c r="V45" s="69">
        <v>630</v>
      </c>
      <c r="W45" s="69"/>
      <c r="X45" s="69"/>
      <c r="Y45" s="69">
        <v>360</v>
      </c>
      <c r="Z45" s="69"/>
      <c r="AA45" s="69"/>
      <c r="AB45" s="69">
        <v>360</v>
      </c>
      <c r="AC45" s="69"/>
      <c r="AD45" s="69"/>
      <c r="AE45" s="58">
        <f t="shared" si="1"/>
        <v>133.33333333333331</v>
      </c>
      <c r="AF45" s="59"/>
      <c r="AG45" s="70" t="s">
        <v>96</v>
      </c>
      <c r="AH45" s="70"/>
    </row>
    <row r="46" spans="1:34" s="40" customFormat="1" ht="11.25" customHeight="1" x14ac:dyDescent="0.25">
      <c r="A46" s="68" t="s">
        <v>186</v>
      </c>
      <c r="B46" s="68"/>
      <c r="C46" s="68" t="s">
        <v>187</v>
      </c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9">
        <v>0</v>
      </c>
      <c r="T46" s="69"/>
      <c r="U46" s="69"/>
      <c r="V46" s="69">
        <v>1800</v>
      </c>
      <c r="W46" s="69"/>
      <c r="X46" s="69"/>
      <c r="Y46" s="69">
        <v>1305</v>
      </c>
      <c r="Z46" s="69"/>
      <c r="AA46" s="69"/>
      <c r="AB46" s="69">
        <v>1303.1300000000001</v>
      </c>
      <c r="AC46" s="69"/>
      <c r="AD46" s="69"/>
      <c r="AE46" s="58"/>
      <c r="AF46" s="59"/>
      <c r="AG46" s="70" t="s">
        <v>196</v>
      </c>
      <c r="AH46" s="70"/>
    </row>
    <row r="47" spans="1:34" s="40" customFormat="1" ht="11.25" customHeight="1" x14ac:dyDescent="0.25">
      <c r="A47" s="68" t="s">
        <v>189</v>
      </c>
      <c r="B47" s="68"/>
      <c r="C47" s="68" t="s">
        <v>19</v>
      </c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9">
        <v>434.39</v>
      </c>
      <c r="T47" s="69"/>
      <c r="U47" s="69"/>
      <c r="V47" s="69">
        <v>1800</v>
      </c>
      <c r="W47" s="69"/>
      <c r="X47" s="69"/>
      <c r="Y47" s="69">
        <v>1305</v>
      </c>
      <c r="Z47" s="69"/>
      <c r="AA47" s="69"/>
      <c r="AB47" s="69">
        <v>1303.1300000000001</v>
      </c>
      <c r="AC47" s="69"/>
      <c r="AD47" s="69"/>
      <c r="AE47" s="58">
        <f t="shared" si="1"/>
        <v>299.99079168489146</v>
      </c>
      <c r="AF47" s="59"/>
      <c r="AG47" s="70" t="s">
        <v>196</v>
      </c>
      <c r="AH47" s="70"/>
    </row>
    <row r="48" spans="1:34" s="40" customFormat="1" ht="11.25" customHeight="1" x14ac:dyDescent="0.25">
      <c r="A48" s="65" t="s">
        <v>190</v>
      </c>
      <c r="B48" s="65"/>
      <c r="C48" s="65" t="s">
        <v>43</v>
      </c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6">
        <v>0</v>
      </c>
      <c r="T48" s="66"/>
      <c r="U48" s="66"/>
      <c r="V48" s="66">
        <v>1080</v>
      </c>
      <c r="W48" s="66"/>
      <c r="X48" s="66"/>
      <c r="Y48" s="66">
        <v>700</v>
      </c>
      <c r="Z48" s="66"/>
      <c r="AA48" s="66"/>
      <c r="AB48" s="66">
        <v>701.83</v>
      </c>
      <c r="AC48" s="66"/>
      <c r="AD48" s="66"/>
      <c r="AE48" s="58"/>
      <c r="AF48" s="59"/>
      <c r="AG48" s="67" t="s">
        <v>197</v>
      </c>
      <c r="AH48" s="67"/>
    </row>
    <row r="49" spans="1:34" s="40" customFormat="1" ht="11.25" customHeight="1" x14ac:dyDescent="0.25">
      <c r="A49" s="68" t="s">
        <v>192</v>
      </c>
      <c r="B49" s="68"/>
      <c r="C49" s="68" t="s">
        <v>20</v>
      </c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9">
        <v>0</v>
      </c>
      <c r="T49" s="69"/>
      <c r="U49" s="69"/>
      <c r="V49" s="69">
        <v>1080</v>
      </c>
      <c r="W49" s="69"/>
      <c r="X49" s="69"/>
      <c r="Y49" s="69">
        <v>700</v>
      </c>
      <c r="Z49" s="69"/>
      <c r="AA49" s="69"/>
      <c r="AB49" s="69">
        <v>701.83</v>
      </c>
      <c r="AC49" s="69"/>
      <c r="AD49" s="69"/>
      <c r="AE49" s="58"/>
      <c r="AF49" s="59"/>
      <c r="AG49" s="70" t="s">
        <v>197</v>
      </c>
      <c r="AH49" s="70"/>
    </row>
    <row r="50" spans="1:34" s="40" customFormat="1" ht="11.25" customHeight="1" x14ac:dyDescent="0.25">
      <c r="A50" s="68" t="s">
        <v>193</v>
      </c>
      <c r="B50" s="68"/>
      <c r="C50" s="68" t="s">
        <v>22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9">
        <v>284.86</v>
      </c>
      <c r="T50" s="69"/>
      <c r="U50" s="69"/>
      <c r="V50" s="69">
        <v>1080</v>
      </c>
      <c r="W50" s="69"/>
      <c r="X50" s="69"/>
      <c r="Y50" s="69">
        <v>700</v>
      </c>
      <c r="Z50" s="69"/>
      <c r="AA50" s="69"/>
      <c r="AB50" s="69">
        <v>701.83</v>
      </c>
      <c r="AC50" s="69"/>
      <c r="AD50" s="69"/>
      <c r="AE50" s="58">
        <f t="shared" si="1"/>
        <v>246.37716773151723</v>
      </c>
      <c r="AF50" s="59"/>
      <c r="AG50" s="70" t="s">
        <v>197</v>
      </c>
      <c r="AH50" s="70"/>
    </row>
    <row r="51" spans="1:34" s="40" customFormat="1" ht="11.25" customHeight="1" x14ac:dyDescent="0.25">
      <c r="A51" s="52" t="s">
        <v>167</v>
      </c>
      <c r="B51" s="52"/>
      <c r="C51" s="53" t="s">
        <v>198</v>
      </c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4">
        <f>S52</f>
        <v>134760.03999999998</v>
      </c>
      <c r="T51" s="54"/>
      <c r="U51" s="54"/>
      <c r="V51" s="54">
        <v>190640</v>
      </c>
      <c r="W51" s="54"/>
      <c r="X51" s="54"/>
      <c r="Y51" s="54">
        <v>181490</v>
      </c>
      <c r="Z51" s="54"/>
      <c r="AA51" s="54"/>
      <c r="AB51" s="54">
        <v>155891.96</v>
      </c>
      <c r="AC51" s="54"/>
      <c r="AD51" s="54"/>
      <c r="AE51" s="58">
        <f t="shared" si="1"/>
        <v>115.68114702251499</v>
      </c>
      <c r="AF51" s="59"/>
      <c r="AG51" s="57" t="s">
        <v>199</v>
      </c>
      <c r="AH51" s="57"/>
    </row>
    <row r="52" spans="1:34" s="40" customFormat="1" ht="11.25" customHeight="1" x14ac:dyDescent="0.25">
      <c r="A52" s="52" t="s">
        <v>170</v>
      </c>
      <c r="B52" s="52"/>
      <c r="C52" s="53" t="s">
        <v>200</v>
      </c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4">
        <f>S55</f>
        <v>134760.03999999998</v>
      </c>
      <c r="T52" s="54"/>
      <c r="U52" s="54"/>
      <c r="V52" s="54">
        <v>88800</v>
      </c>
      <c r="W52" s="54"/>
      <c r="X52" s="54"/>
      <c r="Y52" s="54">
        <v>88800</v>
      </c>
      <c r="Z52" s="54"/>
      <c r="AA52" s="54"/>
      <c r="AB52" s="54">
        <v>61586.33</v>
      </c>
      <c r="AC52" s="54"/>
      <c r="AD52" s="54"/>
      <c r="AE52" s="58">
        <f t="shared" si="1"/>
        <v>45.700735915483563</v>
      </c>
      <c r="AF52" s="59"/>
      <c r="AG52" s="57" t="s">
        <v>201</v>
      </c>
      <c r="AH52" s="57"/>
    </row>
    <row r="53" spans="1:34" s="40" customFormat="1" ht="15" customHeight="1" x14ac:dyDescent="0.25">
      <c r="A53" s="60" t="s">
        <v>78</v>
      </c>
      <c r="B53" s="60"/>
      <c r="C53" s="52" t="s">
        <v>79</v>
      </c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4">
        <v>0</v>
      </c>
      <c r="T53" s="54"/>
      <c r="U53" s="54"/>
      <c r="V53" s="54">
        <v>88800</v>
      </c>
      <c r="W53" s="54"/>
      <c r="X53" s="54"/>
      <c r="Y53" s="54">
        <v>88800</v>
      </c>
      <c r="Z53" s="54"/>
      <c r="AA53" s="54"/>
      <c r="AB53" s="54">
        <v>61586.33</v>
      </c>
      <c r="AC53" s="54"/>
      <c r="AD53" s="54"/>
      <c r="AE53" s="58"/>
      <c r="AF53" s="59"/>
      <c r="AG53" s="57" t="s">
        <v>201</v>
      </c>
      <c r="AH53" s="57"/>
    </row>
    <row r="54" spans="1:34" ht="11.25" customHeight="1" x14ac:dyDescent="0.25">
      <c r="A54" s="61" t="s">
        <v>172</v>
      </c>
      <c r="B54" s="61"/>
      <c r="C54" s="62" t="s">
        <v>202</v>
      </c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3">
        <v>0</v>
      </c>
      <c r="T54" s="63"/>
      <c r="U54" s="63"/>
      <c r="V54" s="63">
        <v>88800</v>
      </c>
      <c r="W54" s="63"/>
      <c r="X54" s="63"/>
      <c r="Y54" s="63">
        <v>88800</v>
      </c>
      <c r="Z54" s="63"/>
      <c r="AA54" s="63"/>
      <c r="AB54" s="63">
        <v>61586.33</v>
      </c>
      <c r="AC54" s="63"/>
      <c r="AD54" s="63"/>
      <c r="AE54" s="58"/>
      <c r="AF54" s="59"/>
      <c r="AG54" s="64" t="s">
        <v>201</v>
      </c>
      <c r="AH54" s="64"/>
    </row>
    <row r="55" spans="1:34" ht="11.25" customHeight="1" x14ac:dyDescent="0.25">
      <c r="A55" s="5"/>
      <c r="B55" s="5"/>
      <c r="C55" s="62" t="s">
        <v>128</v>
      </c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3">
        <f>S56+S107</f>
        <v>134760.03999999998</v>
      </c>
      <c r="T55" s="63"/>
      <c r="U55" s="63"/>
      <c r="V55" s="63">
        <v>88800</v>
      </c>
      <c r="W55" s="63"/>
      <c r="X55" s="63"/>
      <c r="Y55" s="63">
        <v>88800</v>
      </c>
      <c r="Z55" s="63"/>
      <c r="AA55" s="63"/>
      <c r="AB55" s="63">
        <v>61586.33</v>
      </c>
      <c r="AC55" s="63"/>
      <c r="AD55" s="63"/>
      <c r="AE55" s="58">
        <f t="shared" si="1"/>
        <v>45.700735915483563</v>
      </c>
      <c r="AF55" s="59"/>
      <c r="AG55" s="64" t="s">
        <v>201</v>
      </c>
      <c r="AH55" s="64"/>
    </row>
    <row r="56" spans="1:34" ht="12.75" customHeight="1" x14ac:dyDescent="0.25">
      <c r="A56" s="61" t="s">
        <v>83</v>
      </c>
      <c r="B56" s="61"/>
      <c r="C56" s="62" t="s">
        <v>130</v>
      </c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3">
        <f>S60+S61+S64+S65+S66+S67+S68+S69+S71+S72+S73+S74+S75+S76+S77+S78+S79+S80+S83</f>
        <v>56870.539999999994</v>
      </c>
      <c r="T56" s="63"/>
      <c r="U56" s="63"/>
      <c r="V56" s="63">
        <v>88800</v>
      </c>
      <c r="W56" s="63"/>
      <c r="X56" s="63"/>
      <c r="Y56" s="63">
        <v>88800</v>
      </c>
      <c r="Z56" s="63"/>
      <c r="AA56" s="63"/>
      <c r="AB56" s="63">
        <v>61586.33</v>
      </c>
      <c r="AC56" s="63"/>
      <c r="AD56" s="63"/>
      <c r="AE56" s="58">
        <f t="shared" si="1"/>
        <v>108.2921491513884</v>
      </c>
      <c r="AF56" s="59"/>
      <c r="AG56" s="64" t="s">
        <v>201</v>
      </c>
      <c r="AH56" s="64"/>
    </row>
    <row r="57" spans="1:34" s="40" customFormat="1" ht="11.25" customHeight="1" x14ac:dyDescent="0.25">
      <c r="A57" s="65" t="s">
        <v>175</v>
      </c>
      <c r="B57" s="65"/>
      <c r="C57" s="65" t="s">
        <v>176</v>
      </c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6">
        <v>0</v>
      </c>
      <c r="T57" s="66"/>
      <c r="U57" s="66"/>
      <c r="V57" s="66">
        <v>88800</v>
      </c>
      <c r="W57" s="66"/>
      <c r="X57" s="66"/>
      <c r="Y57" s="66">
        <v>88800</v>
      </c>
      <c r="Z57" s="66"/>
      <c r="AA57" s="66"/>
      <c r="AB57" s="66">
        <v>61586.33</v>
      </c>
      <c r="AC57" s="66"/>
      <c r="AD57" s="66"/>
      <c r="AE57" s="55"/>
      <c r="AF57" s="56"/>
      <c r="AG57" s="67" t="s">
        <v>201</v>
      </c>
      <c r="AH57" s="67"/>
    </row>
    <row r="58" spans="1:34" s="40" customFormat="1" ht="11.25" customHeight="1" x14ac:dyDescent="0.25">
      <c r="A58" s="65" t="s">
        <v>190</v>
      </c>
      <c r="B58" s="65"/>
      <c r="C58" s="65" t="s">
        <v>43</v>
      </c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6">
        <v>0</v>
      </c>
      <c r="T58" s="66"/>
      <c r="U58" s="66"/>
      <c r="V58" s="66">
        <v>87600</v>
      </c>
      <c r="W58" s="66"/>
      <c r="X58" s="66"/>
      <c r="Y58" s="66">
        <v>88090</v>
      </c>
      <c r="Z58" s="66"/>
      <c r="AA58" s="66"/>
      <c r="AB58" s="66">
        <v>60858.01</v>
      </c>
      <c r="AC58" s="66"/>
      <c r="AD58" s="66"/>
      <c r="AE58" s="55"/>
      <c r="AF58" s="56"/>
      <c r="AG58" s="67" t="s">
        <v>203</v>
      </c>
      <c r="AH58" s="67"/>
    </row>
    <row r="59" spans="1:34" s="40" customFormat="1" ht="11.25" customHeight="1" x14ac:dyDescent="0.25">
      <c r="A59" s="68" t="s">
        <v>192</v>
      </c>
      <c r="B59" s="68"/>
      <c r="C59" s="68" t="s">
        <v>20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9">
        <v>0</v>
      </c>
      <c r="T59" s="69"/>
      <c r="U59" s="69"/>
      <c r="V59" s="69">
        <v>8500</v>
      </c>
      <c r="W59" s="69"/>
      <c r="X59" s="69"/>
      <c r="Y59" s="69">
        <v>6800</v>
      </c>
      <c r="Z59" s="69"/>
      <c r="AA59" s="69"/>
      <c r="AB59" s="69">
        <v>5477.04</v>
      </c>
      <c r="AC59" s="69"/>
      <c r="AD59" s="69"/>
      <c r="AE59" s="55"/>
      <c r="AF59" s="56"/>
      <c r="AG59" s="70" t="s">
        <v>204</v>
      </c>
      <c r="AH59" s="70"/>
    </row>
    <row r="60" spans="1:34" s="40" customFormat="1" ht="11.25" customHeight="1" x14ac:dyDescent="0.25">
      <c r="A60" s="68" t="s">
        <v>205</v>
      </c>
      <c r="B60" s="68"/>
      <c r="C60" s="68" t="s">
        <v>21</v>
      </c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9">
        <v>7281.52</v>
      </c>
      <c r="T60" s="69"/>
      <c r="U60" s="69"/>
      <c r="V60" s="69">
        <v>8000</v>
      </c>
      <c r="W60" s="69"/>
      <c r="X60" s="69"/>
      <c r="Y60" s="69">
        <v>4900</v>
      </c>
      <c r="Z60" s="69"/>
      <c r="AA60" s="69"/>
      <c r="AB60" s="69">
        <v>4332.24</v>
      </c>
      <c r="AC60" s="69"/>
      <c r="AD60" s="69"/>
      <c r="AE60" s="58">
        <f t="shared" ref="AE60:AE80" si="2">AB60/S60*100</f>
        <v>59.496368890011965</v>
      </c>
      <c r="AF60" s="59"/>
      <c r="AG60" s="70" t="s">
        <v>206</v>
      </c>
      <c r="AH60" s="70"/>
    </row>
    <row r="61" spans="1:34" s="40" customFormat="1" ht="11.25" customHeight="1" x14ac:dyDescent="0.25">
      <c r="A61" s="48" t="s">
        <v>207</v>
      </c>
      <c r="B61" s="48"/>
      <c r="C61" s="48" t="s">
        <v>47</v>
      </c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9">
        <v>330</v>
      </c>
      <c r="T61" s="49"/>
      <c r="U61" s="49"/>
      <c r="V61" s="49">
        <v>500</v>
      </c>
      <c r="W61" s="49"/>
      <c r="X61" s="49"/>
      <c r="Y61" s="49">
        <v>500</v>
      </c>
      <c r="Z61" s="49"/>
      <c r="AA61" s="49"/>
      <c r="AB61" s="49">
        <v>370</v>
      </c>
      <c r="AC61" s="49"/>
      <c r="AD61" s="49"/>
      <c r="AE61" s="58">
        <f t="shared" si="2"/>
        <v>112.12121212121211</v>
      </c>
      <c r="AF61" s="59"/>
      <c r="AG61" s="70" t="s">
        <v>208</v>
      </c>
      <c r="AH61" s="70"/>
    </row>
    <row r="62" spans="1:34" s="40" customFormat="1" ht="11.25" customHeight="1" x14ac:dyDescent="0.25">
      <c r="A62" s="68" t="s">
        <v>209</v>
      </c>
      <c r="B62" s="68"/>
      <c r="C62" s="68" t="s">
        <v>50</v>
      </c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9">
        <v>0</v>
      </c>
      <c r="T62" s="69"/>
      <c r="U62" s="69"/>
      <c r="V62" s="69">
        <v>0</v>
      </c>
      <c r="W62" s="69"/>
      <c r="X62" s="69"/>
      <c r="Y62" s="69">
        <v>1400</v>
      </c>
      <c r="Z62" s="69"/>
      <c r="AA62" s="69"/>
      <c r="AB62" s="69">
        <v>774.8</v>
      </c>
      <c r="AC62" s="69"/>
      <c r="AD62" s="69"/>
      <c r="AE62" s="71"/>
      <c r="AF62" s="72"/>
      <c r="AG62" s="70" t="s">
        <v>210</v>
      </c>
      <c r="AH62" s="70"/>
    </row>
    <row r="63" spans="1:34" s="40" customFormat="1" ht="11.25" customHeight="1" x14ac:dyDescent="0.25">
      <c r="A63" s="68" t="s">
        <v>211</v>
      </c>
      <c r="B63" s="68"/>
      <c r="C63" s="68" t="s">
        <v>23</v>
      </c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9">
        <v>0</v>
      </c>
      <c r="T63" s="69"/>
      <c r="U63" s="69"/>
      <c r="V63" s="69">
        <v>58760</v>
      </c>
      <c r="W63" s="69"/>
      <c r="X63" s="69"/>
      <c r="Y63" s="69">
        <v>52460</v>
      </c>
      <c r="Z63" s="69"/>
      <c r="AA63" s="69"/>
      <c r="AB63" s="69">
        <v>28777.279999999999</v>
      </c>
      <c r="AC63" s="69"/>
      <c r="AD63" s="69"/>
      <c r="AE63" s="71"/>
      <c r="AF63" s="72"/>
      <c r="AG63" s="70" t="s">
        <v>212</v>
      </c>
      <c r="AH63" s="70"/>
    </row>
    <row r="64" spans="1:34" s="40" customFormat="1" ht="11.25" customHeight="1" x14ac:dyDescent="0.25">
      <c r="A64" s="68" t="s">
        <v>213</v>
      </c>
      <c r="B64" s="68"/>
      <c r="C64" s="68" t="s">
        <v>24</v>
      </c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9">
        <v>7619.09</v>
      </c>
      <c r="T64" s="69"/>
      <c r="U64" s="69"/>
      <c r="V64" s="69">
        <v>10260</v>
      </c>
      <c r="W64" s="69"/>
      <c r="X64" s="69"/>
      <c r="Y64" s="69">
        <v>9560</v>
      </c>
      <c r="Z64" s="69"/>
      <c r="AA64" s="69"/>
      <c r="AB64" s="69">
        <v>1567.79</v>
      </c>
      <c r="AC64" s="69"/>
      <c r="AD64" s="69"/>
      <c r="AE64" s="58">
        <f t="shared" si="2"/>
        <v>20.577129289718325</v>
      </c>
      <c r="AF64" s="59"/>
      <c r="AG64" s="70" t="s">
        <v>214</v>
      </c>
      <c r="AH64" s="70"/>
    </row>
    <row r="65" spans="1:34" s="40" customFormat="1" ht="11.25" customHeight="1" x14ac:dyDescent="0.25">
      <c r="A65" s="68" t="s">
        <v>215</v>
      </c>
      <c r="B65" s="68"/>
      <c r="C65" s="68" t="s">
        <v>25</v>
      </c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9">
        <v>706.6</v>
      </c>
      <c r="T65" s="69"/>
      <c r="U65" s="69"/>
      <c r="V65" s="69">
        <v>0</v>
      </c>
      <c r="W65" s="69"/>
      <c r="X65" s="69"/>
      <c r="Y65" s="69">
        <v>500</v>
      </c>
      <c r="Z65" s="69"/>
      <c r="AA65" s="69"/>
      <c r="AB65" s="69">
        <v>427.8</v>
      </c>
      <c r="AC65" s="69"/>
      <c r="AD65" s="69"/>
      <c r="AE65" s="58">
        <f t="shared" si="2"/>
        <v>60.543447495046699</v>
      </c>
      <c r="AF65" s="59"/>
      <c r="AG65" s="70" t="s">
        <v>216</v>
      </c>
      <c r="AH65" s="70"/>
    </row>
    <row r="66" spans="1:34" s="40" customFormat="1" ht="11.25" customHeight="1" x14ac:dyDescent="0.25">
      <c r="A66" s="68" t="s">
        <v>217</v>
      </c>
      <c r="B66" s="68"/>
      <c r="C66" s="68" t="s">
        <v>26</v>
      </c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9">
        <v>13414.28</v>
      </c>
      <c r="T66" s="69"/>
      <c r="U66" s="69"/>
      <c r="V66" s="69">
        <v>40000</v>
      </c>
      <c r="W66" s="69"/>
      <c r="X66" s="69"/>
      <c r="Y66" s="69">
        <v>33900</v>
      </c>
      <c r="Z66" s="69"/>
      <c r="AA66" s="69"/>
      <c r="AB66" s="69">
        <v>20526.990000000002</v>
      </c>
      <c r="AC66" s="69"/>
      <c r="AD66" s="69"/>
      <c r="AE66" s="58">
        <f t="shared" si="2"/>
        <v>153.0234198182832</v>
      </c>
      <c r="AF66" s="59"/>
      <c r="AG66" s="70" t="s">
        <v>218</v>
      </c>
      <c r="AH66" s="70"/>
    </row>
    <row r="67" spans="1:34" s="40" customFormat="1" ht="11.25" customHeight="1" x14ac:dyDescent="0.25">
      <c r="A67" s="68" t="s">
        <v>219</v>
      </c>
      <c r="B67" s="68"/>
      <c r="C67" s="68" t="s">
        <v>27</v>
      </c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9">
        <v>3469.58</v>
      </c>
      <c r="T67" s="69"/>
      <c r="U67" s="69"/>
      <c r="V67" s="69">
        <v>5000</v>
      </c>
      <c r="W67" s="69"/>
      <c r="X67" s="69"/>
      <c r="Y67" s="69">
        <v>5000</v>
      </c>
      <c r="Z67" s="69"/>
      <c r="AA67" s="69"/>
      <c r="AB67" s="69">
        <v>3546.69</v>
      </c>
      <c r="AC67" s="69"/>
      <c r="AD67" s="69"/>
      <c r="AE67" s="58">
        <f t="shared" si="2"/>
        <v>102.22245920255477</v>
      </c>
      <c r="AF67" s="59"/>
      <c r="AG67" s="70" t="s">
        <v>220</v>
      </c>
      <c r="AH67" s="70"/>
    </row>
    <row r="68" spans="1:34" s="40" customFormat="1" ht="11.25" customHeight="1" x14ac:dyDescent="0.25">
      <c r="A68" s="68" t="s">
        <v>221</v>
      </c>
      <c r="B68" s="68"/>
      <c r="C68" s="68" t="s">
        <v>222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9">
        <v>1415.07</v>
      </c>
      <c r="T68" s="69"/>
      <c r="U68" s="69"/>
      <c r="V68" s="69">
        <v>2500</v>
      </c>
      <c r="W68" s="69"/>
      <c r="X68" s="69"/>
      <c r="Y68" s="69">
        <v>2500</v>
      </c>
      <c r="Z68" s="69"/>
      <c r="AA68" s="69"/>
      <c r="AB68" s="69">
        <v>2055.2800000000002</v>
      </c>
      <c r="AC68" s="69"/>
      <c r="AD68" s="69"/>
      <c r="AE68" s="58">
        <f t="shared" si="2"/>
        <v>145.24228483396584</v>
      </c>
      <c r="AF68" s="59"/>
      <c r="AG68" s="70" t="s">
        <v>223</v>
      </c>
      <c r="AH68" s="70"/>
    </row>
    <row r="69" spans="1:34" s="40" customFormat="1" ht="11.25" customHeight="1" x14ac:dyDescent="0.25">
      <c r="A69" s="68" t="s">
        <v>224</v>
      </c>
      <c r="B69" s="68"/>
      <c r="C69" s="68" t="s">
        <v>28</v>
      </c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9">
        <v>1266.31</v>
      </c>
      <c r="T69" s="69"/>
      <c r="U69" s="69"/>
      <c r="V69" s="69">
        <v>1000</v>
      </c>
      <c r="W69" s="69"/>
      <c r="X69" s="69"/>
      <c r="Y69" s="69">
        <v>1000</v>
      </c>
      <c r="Z69" s="69"/>
      <c r="AA69" s="69"/>
      <c r="AB69" s="69">
        <v>652.73</v>
      </c>
      <c r="AC69" s="69"/>
      <c r="AD69" s="69"/>
      <c r="AE69" s="58">
        <f t="shared" si="2"/>
        <v>51.54583001002915</v>
      </c>
      <c r="AF69" s="59"/>
      <c r="AG69" s="70" t="s">
        <v>225</v>
      </c>
      <c r="AH69" s="70"/>
    </row>
    <row r="70" spans="1:34" s="40" customFormat="1" ht="11.25" customHeight="1" x14ac:dyDescent="0.25">
      <c r="A70" s="68" t="s">
        <v>226</v>
      </c>
      <c r="B70" s="68"/>
      <c r="C70" s="68" t="s">
        <v>29</v>
      </c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9">
        <v>0</v>
      </c>
      <c r="T70" s="69"/>
      <c r="U70" s="69"/>
      <c r="V70" s="69">
        <v>15340</v>
      </c>
      <c r="W70" s="69"/>
      <c r="X70" s="69"/>
      <c r="Y70" s="69">
        <v>28312</v>
      </c>
      <c r="Z70" s="69"/>
      <c r="AA70" s="69"/>
      <c r="AB70" s="69">
        <v>26336.5</v>
      </c>
      <c r="AC70" s="69"/>
      <c r="AD70" s="69"/>
      <c r="AE70" s="58"/>
      <c r="AF70" s="59"/>
      <c r="AG70" s="70" t="s">
        <v>227</v>
      </c>
      <c r="AH70" s="70"/>
    </row>
    <row r="71" spans="1:34" s="40" customFormat="1" ht="11.25" customHeight="1" x14ac:dyDescent="0.25">
      <c r="A71" s="68" t="s">
        <v>228</v>
      </c>
      <c r="B71" s="68"/>
      <c r="C71" s="68" t="s">
        <v>229</v>
      </c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9">
        <v>2132.65</v>
      </c>
      <c r="T71" s="69"/>
      <c r="U71" s="69"/>
      <c r="V71" s="69">
        <v>2000</v>
      </c>
      <c r="W71" s="69"/>
      <c r="X71" s="69"/>
      <c r="Y71" s="69">
        <v>2150</v>
      </c>
      <c r="Z71" s="69"/>
      <c r="AA71" s="69"/>
      <c r="AB71" s="69">
        <v>2070.7399999999998</v>
      </c>
      <c r="AC71" s="69"/>
      <c r="AD71" s="69"/>
      <c r="AE71" s="58">
        <f t="shared" si="2"/>
        <v>97.097038895271126</v>
      </c>
      <c r="AF71" s="59"/>
      <c r="AG71" s="70" t="s">
        <v>230</v>
      </c>
      <c r="AH71" s="70"/>
    </row>
    <row r="72" spans="1:34" s="40" customFormat="1" ht="11.25" customHeight="1" x14ac:dyDescent="0.25">
      <c r="A72" s="68" t="s">
        <v>231</v>
      </c>
      <c r="B72" s="68"/>
      <c r="C72" s="68" t="s">
        <v>46</v>
      </c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9">
        <v>6440.56</v>
      </c>
      <c r="T72" s="69"/>
      <c r="U72" s="69"/>
      <c r="V72" s="69">
        <v>3340</v>
      </c>
      <c r="W72" s="69"/>
      <c r="X72" s="69"/>
      <c r="Y72" s="69">
        <v>4362</v>
      </c>
      <c r="Z72" s="69"/>
      <c r="AA72" s="69"/>
      <c r="AB72" s="69">
        <v>2554.48</v>
      </c>
      <c r="AC72" s="69"/>
      <c r="AD72" s="69"/>
      <c r="AE72" s="58">
        <f t="shared" si="2"/>
        <v>39.662389605872775</v>
      </c>
      <c r="AF72" s="59"/>
      <c r="AG72" s="70" t="s">
        <v>232</v>
      </c>
      <c r="AH72" s="70"/>
    </row>
    <row r="73" spans="1:34" s="40" customFormat="1" ht="11.25" customHeight="1" x14ac:dyDescent="0.25">
      <c r="A73" s="68" t="s">
        <v>233</v>
      </c>
      <c r="B73" s="68"/>
      <c r="C73" s="68" t="s">
        <v>30</v>
      </c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9">
        <v>5187.29</v>
      </c>
      <c r="T73" s="69"/>
      <c r="U73" s="69"/>
      <c r="V73" s="69">
        <v>6000</v>
      </c>
      <c r="W73" s="69"/>
      <c r="X73" s="69"/>
      <c r="Y73" s="69">
        <v>7000</v>
      </c>
      <c r="Z73" s="69"/>
      <c r="AA73" s="69"/>
      <c r="AB73" s="69">
        <v>5474.53</v>
      </c>
      <c r="AC73" s="69"/>
      <c r="AD73" s="69"/>
      <c r="AE73" s="58">
        <f t="shared" si="2"/>
        <v>105.53738079035489</v>
      </c>
      <c r="AF73" s="59"/>
      <c r="AG73" s="70" t="s">
        <v>234</v>
      </c>
      <c r="AH73" s="70"/>
    </row>
    <row r="74" spans="1:34" s="40" customFormat="1" ht="11.25" customHeight="1" x14ac:dyDescent="0.25">
      <c r="A74" s="68" t="s">
        <v>235</v>
      </c>
      <c r="B74" s="68"/>
      <c r="C74" s="68" t="s">
        <v>48</v>
      </c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9">
        <v>3726.93</v>
      </c>
      <c r="T74" s="69"/>
      <c r="U74" s="69"/>
      <c r="V74" s="69">
        <v>2000</v>
      </c>
      <c r="W74" s="69"/>
      <c r="X74" s="69"/>
      <c r="Y74" s="69">
        <v>4500</v>
      </c>
      <c r="Z74" s="69"/>
      <c r="AA74" s="69"/>
      <c r="AB74" s="69">
        <v>5722.71</v>
      </c>
      <c r="AC74" s="69"/>
      <c r="AD74" s="69"/>
      <c r="AE74" s="58">
        <f t="shared" si="2"/>
        <v>153.5502410831435</v>
      </c>
      <c r="AF74" s="59"/>
      <c r="AG74" s="70" t="s">
        <v>236</v>
      </c>
      <c r="AH74" s="70"/>
    </row>
    <row r="75" spans="1:34" s="40" customFormat="1" ht="11.25" customHeight="1" x14ac:dyDescent="0.25">
      <c r="A75" s="68" t="s">
        <v>237</v>
      </c>
      <c r="B75" s="68"/>
      <c r="C75" s="68" t="s">
        <v>31</v>
      </c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9">
        <v>30.63</v>
      </c>
      <c r="T75" s="69"/>
      <c r="U75" s="69"/>
      <c r="V75" s="69">
        <v>0</v>
      </c>
      <c r="W75" s="69"/>
      <c r="X75" s="69"/>
      <c r="Y75" s="69">
        <v>5300</v>
      </c>
      <c r="Z75" s="69"/>
      <c r="AA75" s="69"/>
      <c r="AB75" s="69">
        <v>5239.12</v>
      </c>
      <c r="AC75" s="69"/>
      <c r="AD75" s="69"/>
      <c r="AE75" s="58">
        <f t="shared" si="2"/>
        <v>17104.538034606594</v>
      </c>
      <c r="AF75" s="59"/>
      <c r="AG75" s="70" t="s">
        <v>238</v>
      </c>
      <c r="AH75" s="70"/>
    </row>
    <row r="76" spans="1:34" s="40" customFormat="1" ht="11.25" customHeight="1" x14ac:dyDescent="0.25">
      <c r="A76" s="68" t="s">
        <v>239</v>
      </c>
      <c r="B76" s="68"/>
      <c r="C76" s="68" t="s">
        <v>240</v>
      </c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9">
        <v>1712.73</v>
      </c>
      <c r="T76" s="69"/>
      <c r="U76" s="69"/>
      <c r="V76" s="69">
        <v>2000</v>
      </c>
      <c r="W76" s="69"/>
      <c r="X76" s="69"/>
      <c r="Y76" s="69">
        <v>3500</v>
      </c>
      <c r="Z76" s="69"/>
      <c r="AA76" s="69"/>
      <c r="AB76" s="69">
        <v>3698.98</v>
      </c>
      <c r="AC76" s="69"/>
      <c r="AD76" s="69"/>
      <c r="AE76" s="58">
        <f t="shared" si="2"/>
        <v>215.96982595038332</v>
      </c>
      <c r="AF76" s="59"/>
      <c r="AG76" s="70" t="s">
        <v>241</v>
      </c>
      <c r="AH76" s="70"/>
    </row>
    <row r="77" spans="1:34" s="40" customFormat="1" ht="11.25" customHeight="1" x14ac:dyDescent="0.25">
      <c r="A77" s="68" t="s">
        <v>242</v>
      </c>
      <c r="B77" s="68"/>
      <c r="C77" s="68" t="s">
        <v>243</v>
      </c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9">
        <v>524.21</v>
      </c>
      <c r="T77" s="69"/>
      <c r="U77" s="69"/>
      <c r="V77" s="69">
        <v>0</v>
      </c>
      <c r="W77" s="69"/>
      <c r="X77" s="69"/>
      <c r="Y77" s="69">
        <v>1500</v>
      </c>
      <c r="Z77" s="69"/>
      <c r="AA77" s="69"/>
      <c r="AB77" s="69">
        <v>1575.94</v>
      </c>
      <c r="AC77" s="69"/>
      <c r="AD77" s="69"/>
      <c r="AE77" s="58">
        <f t="shared" si="2"/>
        <v>300.63142633677342</v>
      </c>
      <c r="AF77" s="59"/>
      <c r="AG77" s="70" t="s">
        <v>244</v>
      </c>
      <c r="AH77" s="70"/>
    </row>
    <row r="78" spans="1:34" s="40" customFormat="1" ht="11.25" customHeight="1" x14ac:dyDescent="0.25">
      <c r="A78" s="68" t="s">
        <v>245</v>
      </c>
      <c r="B78" s="68"/>
      <c r="C78" s="68" t="s">
        <v>32</v>
      </c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9">
        <v>0</v>
      </c>
      <c r="T78" s="69"/>
      <c r="U78" s="69"/>
      <c r="V78" s="69">
        <v>5000</v>
      </c>
      <c r="W78" s="69"/>
      <c r="X78" s="69"/>
      <c r="Y78" s="69">
        <v>518</v>
      </c>
      <c r="Z78" s="69"/>
      <c r="AA78" s="69"/>
      <c r="AB78" s="69">
        <v>267.19</v>
      </c>
      <c r="AC78" s="69"/>
      <c r="AD78" s="69"/>
      <c r="AE78" s="58"/>
      <c r="AF78" s="59"/>
      <c r="AG78" s="70" t="s">
        <v>246</v>
      </c>
      <c r="AH78" s="70"/>
    </row>
    <row r="79" spans="1:34" s="40" customFormat="1" ht="11.25" customHeight="1" x14ac:dyDescent="0.25">
      <c r="A79" s="68" t="s">
        <v>247</v>
      </c>
      <c r="B79" s="68"/>
      <c r="C79" s="68" t="s">
        <v>33</v>
      </c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9">
        <v>163.09</v>
      </c>
      <c r="T79" s="69"/>
      <c r="U79" s="69"/>
      <c r="V79" s="69">
        <v>0</v>
      </c>
      <c r="W79" s="69"/>
      <c r="X79" s="69"/>
      <c r="Y79" s="69">
        <v>200</v>
      </c>
      <c r="Z79" s="69"/>
      <c r="AA79" s="69"/>
      <c r="AB79" s="69">
        <v>195</v>
      </c>
      <c r="AC79" s="69"/>
      <c r="AD79" s="69"/>
      <c r="AE79" s="58">
        <f t="shared" si="2"/>
        <v>119.56588386780305</v>
      </c>
      <c r="AF79" s="59"/>
      <c r="AG79" s="70" t="s">
        <v>248</v>
      </c>
      <c r="AH79" s="70"/>
    </row>
    <row r="80" spans="1:34" s="40" customFormat="1" ht="11.25" customHeight="1" x14ac:dyDescent="0.25">
      <c r="A80" s="68" t="s">
        <v>249</v>
      </c>
      <c r="B80" s="68"/>
      <c r="C80" s="68" t="s">
        <v>32</v>
      </c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9">
        <v>282.73</v>
      </c>
      <c r="T80" s="69"/>
      <c r="U80" s="69"/>
      <c r="V80" s="69">
        <v>5000</v>
      </c>
      <c r="W80" s="69"/>
      <c r="X80" s="69"/>
      <c r="Y80" s="69">
        <v>318</v>
      </c>
      <c r="Z80" s="69"/>
      <c r="AA80" s="69"/>
      <c r="AB80" s="69">
        <v>72.19</v>
      </c>
      <c r="AC80" s="69"/>
      <c r="AD80" s="69"/>
      <c r="AE80" s="58">
        <f t="shared" si="2"/>
        <v>25.533194213560641</v>
      </c>
      <c r="AF80" s="59"/>
      <c r="AG80" s="70" t="s">
        <v>250</v>
      </c>
      <c r="AH80" s="70"/>
    </row>
    <row r="81" spans="1:34" s="40" customFormat="1" ht="11.25" customHeight="1" x14ac:dyDescent="0.25">
      <c r="A81" s="65" t="s">
        <v>251</v>
      </c>
      <c r="B81" s="65"/>
      <c r="C81" s="65" t="s">
        <v>252</v>
      </c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6">
        <v>0</v>
      </c>
      <c r="T81" s="66"/>
      <c r="U81" s="66"/>
      <c r="V81" s="66">
        <v>1200</v>
      </c>
      <c r="W81" s="66"/>
      <c r="X81" s="66"/>
      <c r="Y81" s="66">
        <v>710</v>
      </c>
      <c r="Z81" s="66"/>
      <c r="AA81" s="66"/>
      <c r="AB81" s="66">
        <v>728.32</v>
      </c>
      <c r="AC81" s="66"/>
      <c r="AD81" s="66"/>
      <c r="AE81" s="58"/>
      <c r="AF81" s="59"/>
      <c r="AG81" s="67" t="s">
        <v>253</v>
      </c>
      <c r="AH81" s="67"/>
    </row>
    <row r="82" spans="1:34" s="40" customFormat="1" ht="11.25" customHeight="1" x14ac:dyDescent="0.25">
      <c r="A82" s="68" t="s">
        <v>254</v>
      </c>
      <c r="B82" s="68"/>
      <c r="C82" s="68" t="s">
        <v>255</v>
      </c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9">
        <v>0</v>
      </c>
      <c r="T82" s="69"/>
      <c r="U82" s="69"/>
      <c r="V82" s="69">
        <v>1200</v>
      </c>
      <c r="W82" s="69"/>
      <c r="X82" s="69"/>
      <c r="Y82" s="69">
        <v>710</v>
      </c>
      <c r="Z82" s="69"/>
      <c r="AA82" s="69"/>
      <c r="AB82" s="69">
        <v>728.32</v>
      </c>
      <c r="AC82" s="69"/>
      <c r="AD82" s="69"/>
      <c r="AE82" s="58"/>
      <c r="AF82" s="59"/>
      <c r="AG82" s="70" t="s">
        <v>253</v>
      </c>
      <c r="AH82" s="70"/>
    </row>
    <row r="83" spans="1:34" s="40" customFormat="1" ht="11.25" customHeight="1" x14ac:dyDescent="0.25">
      <c r="A83" s="68" t="s">
        <v>256</v>
      </c>
      <c r="B83" s="68"/>
      <c r="C83" s="68" t="s">
        <v>35</v>
      </c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9">
        <v>1167.27</v>
      </c>
      <c r="T83" s="69"/>
      <c r="U83" s="69"/>
      <c r="V83" s="69">
        <v>1200</v>
      </c>
      <c r="W83" s="69"/>
      <c r="X83" s="69"/>
      <c r="Y83" s="69">
        <v>700</v>
      </c>
      <c r="Z83" s="69"/>
      <c r="AA83" s="69"/>
      <c r="AB83" s="69">
        <v>724.3</v>
      </c>
      <c r="AC83" s="69"/>
      <c r="AD83" s="69"/>
      <c r="AE83" s="58">
        <f>AB83/S83*100</f>
        <v>62.050768031389481</v>
      </c>
      <c r="AF83" s="59"/>
      <c r="AG83" s="70" t="s">
        <v>257</v>
      </c>
      <c r="AH83" s="70"/>
    </row>
    <row r="84" spans="1:34" s="40" customFormat="1" ht="11.25" customHeight="1" x14ac:dyDescent="0.25">
      <c r="A84" s="68" t="s">
        <v>258</v>
      </c>
      <c r="B84" s="68"/>
      <c r="C84" s="68" t="s">
        <v>259</v>
      </c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9">
        <v>0</v>
      </c>
      <c r="T84" s="69"/>
      <c r="U84" s="69"/>
      <c r="V84" s="69">
        <v>0</v>
      </c>
      <c r="W84" s="69"/>
      <c r="X84" s="69"/>
      <c r="Y84" s="69">
        <v>10</v>
      </c>
      <c r="Z84" s="69"/>
      <c r="AA84" s="69"/>
      <c r="AB84" s="69">
        <v>4.0199999999999996</v>
      </c>
      <c r="AC84" s="69"/>
      <c r="AD84" s="69"/>
      <c r="AE84" s="71"/>
      <c r="AF84" s="72"/>
      <c r="AG84" s="70" t="s">
        <v>260</v>
      </c>
      <c r="AH84" s="70"/>
    </row>
    <row r="85" spans="1:34" s="40" customFormat="1" ht="11.25" customHeight="1" x14ac:dyDescent="0.25">
      <c r="A85" s="52" t="s">
        <v>170</v>
      </c>
      <c r="B85" s="52"/>
      <c r="C85" s="53" t="s">
        <v>261</v>
      </c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4">
        <f>S88</f>
        <v>504.99</v>
      </c>
      <c r="T85" s="54"/>
      <c r="U85" s="54"/>
      <c r="V85" s="54">
        <v>1000</v>
      </c>
      <c r="W85" s="54"/>
      <c r="X85" s="54"/>
      <c r="Y85" s="54">
        <v>710</v>
      </c>
      <c r="Z85" s="54"/>
      <c r="AA85" s="54"/>
      <c r="AB85" s="54">
        <v>669.98</v>
      </c>
      <c r="AC85" s="54"/>
      <c r="AD85" s="54"/>
      <c r="AE85" s="58">
        <f t="shared" ref="AE85:AE103" si="3">AB85/S85*100</f>
        <v>132.67193409770491</v>
      </c>
      <c r="AF85" s="59"/>
      <c r="AG85" s="57" t="s">
        <v>262</v>
      </c>
      <c r="AH85" s="57"/>
    </row>
    <row r="86" spans="1:34" s="40" customFormat="1" ht="15" customHeight="1" x14ac:dyDescent="0.25">
      <c r="A86" s="60" t="s">
        <v>78</v>
      </c>
      <c r="B86" s="60"/>
      <c r="C86" s="52" t="s">
        <v>79</v>
      </c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4">
        <v>0</v>
      </c>
      <c r="T86" s="54"/>
      <c r="U86" s="54"/>
      <c r="V86" s="54">
        <v>1000</v>
      </c>
      <c r="W86" s="54"/>
      <c r="X86" s="54"/>
      <c r="Y86" s="54">
        <v>710</v>
      </c>
      <c r="Z86" s="54"/>
      <c r="AA86" s="54"/>
      <c r="AB86" s="54">
        <v>669.98</v>
      </c>
      <c r="AC86" s="54"/>
      <c r="AD86" s="54"/>
      <c r="AE86" s="58"/>
      <c r="AF86" s="59"/>
      <c r="AG86" s="57" t="s">
        <v>262</v>
      </c>
      <c r="AH86" s="57"/>
    </row>
    <row r="87" spans="1:34" ht="11.25" customHeight="1" x14ac:dyDescent="0.25">
      <c r="A87" s="61" t="s">
        <v>172</v>
      </c>
      <c r="B87" s="61"/>
      <c r="C87" s="62" t="s">
        <v>173</v>
      </c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3">
        <v>0</v>
      </c>
      <c r="T87" s="63"/>
      <c r="U87" s="63"/>
      <c r="V87" s="63">
        <v>0</v>
      </c>
      <c r="W87" s="63"/>
      <c r="X87" s="63"/>
      <c r="Y87" s="63">
        <v>230</v>
      </c>
      <c r="Z87" s="63"/>
      <c r="AA87" s="63"/>
      <c r="AB87" s="63">
        <v>189.98</v>
      </c>
      <c r="AC87" s="63"/>
      <c r="AD87" s="63"/>
      <c r="AE87" s="58"/>
      <c r="AF87" s="59"/>
      <c r="AG87" s="64" t="s">
        <v>263</v>
      </c>
      <c r="AH87" s="64"/>
    </row>
    <row r="88" spans="1:34" ht="11.25" customHeight="1" x14ac:dyDescent="0.25">
      <c r="A88" s="5"/>
      <c r="B88" s="5"/>
      <c r="C88" s="62" t="s">
        <v>81</v>
      </c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3">
        <f>S93+S100</f>
        <v>504.99</v>
      </c>
      <c r="T88" s="63"/>
      <c r="U88" s="63"/>
      <c r="V88" s="63">
        <v>0</v>
      </c>
      <c r="W88" s="63"/>
      <c r="X88" s="63"/>
      <c r="Y88" s="63">
        <v>230</v>
      </c>
      <c r="Z88" s="63"/>
      <c r="AA88" s="63"/>
      <c r="AB88" s="63">
        <v>189.98</v>
      </c>
      <c r="AC88" s="63"/>
      <c r="AD88" s="63"/>
      <c r="AE88" s="58">
        <f t="shared" si="3"/>
        <v>37.620546941523592</v>
      </c>
      <c r="AF88" s="59"/>
      <c r="AG88" s="64" t="s">
        <v>263</v>
      </c>
      <c r="AH88" s="64"/>
    </row>
    <row r="89" spans="1:34" ht="12.75" customHeight="1" x14ac:dyDescent="0.25">
      <c r="A89" s="61" t="s">
        <v>83</v>
      </c>
      <c r="B89" s="61"/>
      <c r="C89" s="62" t="s">
        <v>84</v>
      </c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3">
        <v>0</v>
      </c>
      <c r="T89" s="63"/>
      <c r="U89" s="63"/>
      <c r="V89" s="63">
        <v>0</v>
      </c>
      <c r="W89" s="63"/>
      <c r="X89" s="63"/>
      <c r="Y89" s="63">
        <v>230</v>
      </c>
      <c r="Z89" s="63"/>
      <c r="AA89" s="63"/>
      <c r="AB89" s="63">
        <v>189.98</v>
      </c>
      <c r="AC89" s="63"/>
      <c r="AD89" s="63"/>
      <c r="AE89" s="58"/>
      <c r="AF89" s="59"/>
      <c r="AG89" s="64" t="s">
        <v>263</v>
      </c>
      <c r="AH89" s="64"/>
    </row>
    <row r="90" spans="1:34" s="40" customFormat="1" ht="11.25" customHeight="1" x14ac:dyDescent="0.25">
      <c r="A90" s="65" t="s">
        <v>175</v>
      </c>
      <c r="B90" s="65"/>
      <c r="C90" s="65" t="s">
        <v>176</v>
      </c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6">
        <v>0</v>
      </c>
      <c r="T90" s="66"/>
      <c r="U90" s="66"/>
      <c r="V90" s="66">
        <v>0</v>
      </c>
      <c r="W90" s="66"/>
      <c r="X90" s="66"/>
      <c r="Y90" s="66">
        <v>230</v>
      </c>
      <c r="Z90" s="66"/>
      <c r="AA90" s="66"/>
      <c r="AB90" s="66">
        <v>189.98</v>
      </c>
      <c r="AC90" s="66"/>
      <c r="AD90" s="66"/>
      <c r="AE90" s="58"/>
      <c r="AF90" s="59"/>
      <c r="AG90" s="67" t="s">
        <v>263</v>
      </c>
      <c r="AH90" s="67"/>
    </row>
    <row r="91" spans="1:34" s="40" customFormat="1" ht="11.25" customHeight="1" x14ac:dyDescent="0.25">
      <c r="A91" s="65" t="s">
        <v>190</v>
      </c>
      <c r="B91" s="65"/>
      <c r="C91" s="65" t="s">
        <v>43</v>
      </c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6">
        <v>0</v>
      </c>
      <c r="T91" s="66"/>
      <c r="U91" s="66"/>
      <c r="V91" s="66">
        <v>0</v>
      </c>
      <c r="W91" s="66"/>
      <c r="X91" s="66"/>
      <c r="Y91" s="66">
        <v>230</v>
      </c>
      <c r="Z91" s="66"/>
      <c r="AA91" s="66"/>
      <c r="AB91" s="66">
        <v>189.98</v>
      </c>
      <c r="AC91" s="66"/>
      <c r="AD91" s="66"/>
      <c r="AE91" s="58"/>
      <c r="AF91" s="59"/>
      <c r="AG91" s="67" t="s">
        <v>263</v>
      </c>
      <c r="AH91" s="67"/>
    </row>
    <row r="92" spans="1:34" s="40" customFormat="1" ht="11.25" customHeight="1" x14ac:dyDescent="0.25">
      <c r="A92" s="68" t="s">
        <v>245</v>
      </c>
      <c r="B92" s="68"/>
      <c r="C92" s="68" t="s">
        <v>32</v>
      </c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9">
        <v>0</v>
      </c>
      <c r="T92" s="69"/>
      <c r="U92" s="69"/>
      <c r="V92" s="69">
        <v>0</v>
      </c>
      <c r="W92" s="69"/>
      <c r="X92" s="69"/>
      <c r="Y92" s="69">
        <v>230</v>
      </c>
      <c r="Z92" s="69"/>
      <c r="AA92" s="69"/>
      <c r="AB92" s="69">
        <v>189.98</v>
      </c>
      <c r="AC92" s="69"/>
      <c r="AD92" s="69"/>
      <c r="AE92" s="58"/>
      <c r="AF92" s="59"/>
      <c r="AG92" s="70" t="s">
        <v>263</v>
      </c>
      <c r="AH92" s="70"/>
    </row>
    <row r="93" spans="1:34" s="40" customFormat="1" ht="11.25" customHeight="1" x14ac:dyDescent="0.25">
      <c r="A93" s="68" t="s">
        <v>264</v>
      </c>
      <c r="B93" s="68"/>
      <c r="C93" s="68" t="s">
        <v>265</v>
      </c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9">
        <v>230.01</v>
      </c>
      <c r="T93" s="69"/>
      <c r="U93" s="69"/>
      <c r="V93" s="69">
        <v>0</v>
      </c>
      <c r="W93" s="69"/>
      <c r="X93" s="69"/>
      <c r="Y93" s="69">
        <v>230</v>
      </c>
      <c r="Z93" s="69"/>
      <c r="AA93" s="69"/>
      <c r="AB93" s="69">
        <v>189.98</v>
      </c>
      <c r="AC93" s="69"/>
      <c r="AD93" s="69"/>
      <c r="AE93" s="58">
        <f t="shared" si="3"/>
        <v>82.59640885178905</v>
      </c>
      <c r="AF93" s="59"/>
      <c r="AG93" s="70" t="s">
        <v>263</v>
      </c>
      <c r="AH93" s="70"/>
    </row>
    <row r="94" spans="1:34" ht="11.25" customHeight="1" x14ac:dyDescent="0.25">
      <c r="A94" s="61" t="s">
        <v>172</v>
      </c>
      <c r="B94" s="61"/>
      <c r="C94" s="62" t="s">
        <v>266</v>
      </c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3">
        <v>0</v>
      </c>
      <c r="T94" s="63"/>
      <c r="U94" s="63"/>
      <c r="V94" s="63">
        <v>1000</v>
      </c>
      <c r="W94" s="63"/>
      <c r="X94" s="63"/>
      <c r="Y94" s="63">
        <v>480</v>
      </c>
      <c r="Z94" s="63"/>
      <c r="AA94" s="63"/>
      <c r="AB94" s="63">
        <v>480</v>
      </c>
      <c r="AC94" s="63"/>
      <c r="AD94" s="63"/>
      <c r="AE94" s="58"/>
      <c r="AF94" s="59"/>
      <c r="AG94" s="64" t="s">
        <v>96</v>
      </c>
      <c r="AH94" s="64"/>
    </row>
    <row r="95" spans="1:34" ht="11.25" customHeight="1" x14ac:dyDescent="0.25">
      <c r="A95" s="5"/>
      <c r="B95" s="5"/>
      <c r="C95" s="62" t="s">
        <v>81</v>
      </c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3">
        <v>0</v>
      </c>
      <c r="T95" s="63"/>
      <c r="U95" s="63"/>
      <c r="V95" s="63">
        <v>1000</v>
      </c>
      <c r="W95" s="63"/>
      <c r="X95" s="63"/>
      <c r="Y95" s="63">
        <v>480</v>
      </c>
      <c r="Z95" s="63"/>
      <c r="AA95" s="63"/>
      <c r="AB95" s="63">
        <v>480</v>
      </c>
      <c r="AC95" s="63"/>
      <c r="AD95" s="63"/>
      <c r="AE95" s="58"/>
      <c r="AF95" s="59"/>
      <c r="AG95" s="64" t="s">
        <v>96</v>
      </c>
      <c r="AH95" s="64"/>
    </row>
    <row r="96" spans="1:34" ht="12.75" customHeight="1" x14ac:dyDescent="0.25">
      <c r="A96" s="61" t="s">
        <v>83</v>
      </c>
      <c r="B96" s="61"/>
      <c r="C96" s="62" t="s">
        <v>84</v>
      </c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3">
        <v>0</v>
      </c>
      <c r="T96" s="63"/>
      <c r="U96" s="63"/>
      <c r="V96" s="63">
        <v>1000</v>
      </c>
      <c r="W96" s="63"/>
      <c r="X96" s="63"/>
      <c r="Y96" s="63">
        <v>480</v>
      </c>
      <c r="Z96" s="63"/>
      <c r="AA96" s="63"/>
      <c r="AB96" s="63">
        <v>480</v>
      </c>
      <c r="AC96" s="63"/>
      <c r="AD96" s="63"/>
      <c r="AE96" s="58"/>
      <c r="AF96" s="59"/>
      <c r="AG96" s="64" t="s">
        <v>96</v>
      </c>
      <c r="AH96" s="64"/>
    </row>
    <row r="97" spans="1:34" s="40" customFormat="1" ht="11.25" customHeight="1" x14ac:dyDescent="0.25">
      <c r="A97" s="65" t="s">
        <v>175</v>
      </c>
      <c r="B97" s="65"/>
      <c r="C97" s="65" t="s">
        <v>176</v>
      </c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6">
        <v>0</v>
      </c>
      <c r="T97" s="66"/>
      <c r="U97" s="66"/>
      <c r="V97" s="66">
        <v>1000</v>
      </c>
      <c r="W97" s="66"/>
      <c r="X97" s="66"/>
      <c r="Y97" s="66">
        <v>480</v>
      </c>
      <c r="Z97" s="66"/>
      <c r="AA97" s="66"/>
      <c r="AB97" s="66">
        <v>480</v>
      </c>
      <c r="AC97" s="66"/>
      <c r="AD97" s="66"/>
      <c r="AE97" s="58"/>
      <c r="AF97" s="59"/>
      <c r="AG97" s="67" t="s">
        <v>96</v>
      </c>
      <c r="AH97" s="67"/>
    </row>
    <row r="98" spans="1:34" s="40" customFormat="1" ht="11.25" customHeight="1" x14ac:dyDescent="0.25">
      <c r="A98" s="65" t="s">
        <v>190</v>
      </c>
      <c r="B98" s="65"/>
      <c r="C98" s="65" t="s">
        <v>43</v>
      </c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6">
        <v>0</v>
      </c>
      <c r="T98" s="66"/>
      <c r="U98" s="66"/>
      <c r="V98" s="66">
        <v>1000</v>
      </c>
      <c r="W98" s="66"/>
      <c r="X98" s="66"/>
      <c r="Y98" s="66">
        <v>480</v>
      </c>
      <c r="Z98" s="66"/>
      <c r="AA98" s="66"/>
      <c r="AB98" s="66">
        <v>480</v>
      </c>
      <c r="AC98" s="66"/>
      <c r="AD98" s="66"/>
      <c r="AE98" s="58"/>
      <c r="AF98" s="59"/>
      <c r="AG98" s="67" t="s">
        <v>96</v>
      </c>
      <c r="AH98" s="67"/>
    </row>
    <row r="99" spans="1:34" s="40" customFormat="1" ht="11.25" customHeight="1" x14ac:dyDescent="0.25">
      <c r="A99" s="68" t="s">
        <v>211</v>
      </c>
      <c r="B99" s="68"/>
      <c r="C99" s="68" t="s">
        <v>23</v>
      </c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9">
        <v>0</v>
      </c>
      <c r="T99" s="69"/>
      <c r="U99" s="69"/>
      <c r="V99" s="69">
        <v>0</v>
      </c>
      <c r="W99" s="69"/>
      <c r="X99" s="69"/>
      <c r="Y99" s="69">
        <v>380</v>
      </c>
      <c r="Z99" s="69"/>
      <c r="AA99" s="69"/>
      <c r="AB99" s="69">
        <v>480</v>
      </c>
      <c r="AC99" s="69"/>
      <c r="AD99" s="69"/>
      <c r="AE99" s="58"/>
      <c r="AF99" s="59"/>
      <c r="AG99" s="70" t="s">
        <v>267</v>
      </c>
      <c r="AH99" s="70"/>
    </row>
    <row r="100" spans="1:34" s="40" customFormat="1" ht="11.25" customHeight="1" x14ac:dyDescent="0.25">
      <c r="A100" s="68" t="s">
        <v>215</v>
      </c>
      <c r="B100" s="68"/>
      <c r="C100" s="68" t="s">
        <v>25</v>
      </c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9">
        <v>274.98</v>
      </c>
      <c r="T100" s="69"/>
      <c r="U100" s="69"/>
      <c r="V100" s="69">
        <v>0</v>
      </c>
      <c r="W100" s="69"/>
      <c r="X100" s="69"/>
      <c r="Y100" s="69">
        <v>380</v>
      </c>
      <c r="Z100" s="69"/>
      <c r="AA100" s="69"/>
      <c r="AB100" s="69">
        <v>480</v>
      </c>
      <c r="AC100" s="69"/>
      <c r="AD100" s="69"/>
      <c r="AE100" s="58">
        <f t="shared" si="3"/>
        <v>174.55814968361335</v>
      </c>
      <c r="AF100" s="59"/>
      <c r="AG100" s="70" t="s">
        <v>267</v>
      </c>
      <c r="AH100" s="70"/>
    </row>
    <row r="101" spans="1:34" s="40" customFormat="1" ht="11.25" customHeight="1" x14ac:dyDescent="0.25">
      <c r="A101" s="68" t="s">
        <v>245</v>
      </c>
      <c r="B101" s="68"/>
      <c r="C101" s="68" t="s">
        <v>32</v>
      </c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9">
        <v>0</v>
      </c>
      <c r="T101" s="69"/>
      <c r="U101" s="69"/>
      <c r="V101" s="69">
        <v>1000</v>
      </c>
      <c r="W101" s="69"/>
      <c r="X101" s="69"/>
      <c r="Y101" s="69">
        <v>100</v>
      </c>
      <c r="Z101" s="69"/>
      <c r="AA101" s="69"/>
      <c r="AB101" s="69">
        <v>0</v>
      </c>
      <c r="AC101" s="69"/>
      <c r="AD101" s="69"/>
      <c r="AE101" s="58"/>
      <c r="AF101" s="59"/>
      <c r="AG101" s="70" t="s">
        <v>69</v>
      </c>
      <c r="AH101" s="70"/>
    </row>
    <row r="102" spans="1:34" s="40" customFormat="1" ht="11.25" customHeight="1" x14ac:dyDescent="0.25">
      <c r="A102" s="68" t="s">
        <v>249</v>
      </c>
      <c r="B102" s="68"/>
      <c r="C102" s="68" t="s">
        <v>32</v>
      </c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9">
        <v>0</v>
      </c>
      <c r="T102" s="69"/>
      <c r="U102" s="69"/>
      <c r="V102" s="69">
        <v>1000</v>
      </c>
      <c r="W102" s="69"/>
      <c r="X102" s="69"/>
      <c r="Y102" s="69">
        <v>100</v>
      </c>
      <c r="Z102" s="69"/>
      <c r="AA102" s="69"/>
      <c r="AB102" s="69">
        <v>0</v>
      </c>
      <c r="AC102" s="69"/>
      <c r="AD102" s="69"/>
      <c r="AE102" s="58"/>
      <c r="AF102" s="59"/>
      <c r="AG102" s="70" t="s">
        <v>69</v>
      </c>
      <c r="AH102" s="70"/>
    </row>
    <row r="103" spans="1:34" s="40" customFormat="1" ht="11.25" customHeight="1" x14ac:dyDescent="0.25">
      <c r="A103" s="52" t="s">
        <v>170</v>
      </c>
      <c r="B103" s="52"/>
      <c r="C103" s="53" t="s">
        <v>268</v>
      </c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4">
        <f>S107</f>
        <v>77889.5</v>
      </c>
      <c r="T103" s="54"/>
      <c r="U103" s="54"/>
      <c r="V103" s="54">
        <v>100000</v>
      </c>
      <c r="W103" s="54"/>
      <c r="X103" s="54"/>
      <c r="Y103" s="54">
        <v>91000</v>
      </c>
      <c r="Z103" s="54"/>
      <c r="AA103" s="54"/>
      <c r="AB103" s="54">
        <v>92599.65</v>
      </c>
      <c r="AC103" s="54"/>
      <c r="AD103" s="54"/>
      <c r="AE103" s="58">
        <f t="shared" si="3"/>
        <v>118.88592172244013</v>
      </c>
      <c r="AF103" s="59"/>
      <c r="AG103" s="57" t="s">
        <v>134</v>
      </c>
      <c r="AH103" s="57"/>
    </row>
    <row r="104" spans="1:34" s="40" customFormat="1" ht="15" customHeight="1" x14ac:dyDescent="0.25">
      <c r="A104" s="60" t="s">
        <v>78</v>
      </c>
      <c r="B104" s="60"/>
      <c r="C104" s="52" t="s">
        <v>79</v>
      </c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4">
        <v>0</v>
      </c>
      <c r="T104" s="54"/>
      <c r="U104" s="54"/>
      <c r="V104" s="54">
        <v>100000</v>
      </c>
      <c r="W104" s="54"/>
      <c r="X104" s="54"/>
      <c r="Y104" s="54">
        <v>91000</v>
      </c>
      <c r="Z104" s="54"/>
      <c r="AA104" s="54"/>
      <c r="AB104" s="54">
        <v>92599.65</v>
      </c>
      <c r="AC104" s="54"/>
      <c r="AD104" s="54"/>
      <c r="AE104" s="58"/>
      <c r="AF104" s="59"/>
      <c r="AG104" s="57" t="s">
        <v>134</v>
      </c>
      <c r="AH104" s="57"/>
    </row>
    <row r="105" spans="1:34" ht="11.25" customHeight="1" x14ac:dyDescent="0.25">
      <c r="A105" s="61" t="s">
        <v>172</v>
      </c>
      <c r="B105" s="61"/>
      <c r="C105" s="62" t="s">
        <v>173</v>
      </c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3">
        <v>0</v>
      </c>
      <c r="T105" s="63"/>
      <c r="U105" s="63"/>
      <c r="V105" s="63">
        <v>100000</v>
      </c>
      <c r="W105" s="63"/>
      <c r="X105" s="63"/>
      <c r="Y105" s="63">
        <v>91000</v>
      </c>
      <c r="Z105" s="63"/>
      <c r="AA105" s="63"/>
      <c r="AB105" s="63">
        <v>92599.65</v>
      </c>
      <c r="AC105" s="63"/>
      <c r="AD105" s="63"/>
      <c r="AE105" s="58"/>
      <c r="AF105" s="59"/>
      <c r="AG105" s="64" t="s">
        <v>134</v>
      </c>
      <c r="AH105" s="64"/>
    </row>
    <row r="106" spans="1:34" ht="11.25" customHeight="1" x14ac:dyDescent="0.25">
      <c r="A106" s="5"/>
      <c r="B106" s="5"/>
      <c r="C106" s="62" t="s">
        <v>128</v>
      </c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3">
        <v>0</v>
      </c>
      <c r="T106" s="63"/>
      <c r="U106" s="63"/>
      <c r="V106" s="63">
        <v>100000</v>
      </c>
      <c r="W106" s="63"/>
      <c r="X106" s="63"/>
      <c r="Y106" s="63">
        <v>91000</v>
      </c>
      <c r="Z106" s="63"/>
      <c r="AA106" s="63"/>
      <c r="AB106" s="63">
        <v>92599.65</v>
      </c>
      <c r="AC106" s="63"/>
      <c r="AD106" s="63"/>
      <c r="AE106" s="58"/>
      <c r="AF106" s="59"/>
      <c r="AG106" s="64" t="s">
        <v>134</v>
      </c>
      <c r="AH106" s="64"/>
    </row>
    <row r="107" spans="1:34" ht="12.75" customHeight="1" x14ac:dyDescent="0.25">
      <c r="A107" s="61" t="s">
        <v>83</v>
      </c>
      <c r="B107" s="61"/>
      <c r="C107" s="62" t="s">
        <v>130</v>
      </c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3">
        <f>S111</f>
        <v>77889.5</v>
      </c>
      <c r="T107" s="63"/>
      <c r="U107" s="63"/>
      <c r="V107" s="63">
        <v>100000</v>
      </c>
      <c r="W107" s="63"/>
      <c r="X107" s="63"/>
      <c r="Y107" s="63">
        <v>91000</v>
      </c>
      <c r="Z107" s="63"/>
      <c r="AA107" s="63"/>
      <c r="AB107" s="63">
        <v>92599.65</v>
      </c>
      <c r="AC107" s="63"/>
      <c r="AD107" s="63"/>
      <c r="AE107" s="58">
        <f t="shared" ref="AE107:AE128" si="4">AB107/S107*100</f>
        <v>118.88592172244013</v>
      </c>
      <c r="AF107" s="59"/>
      <c r="AG107" s="64" t="s">
        <v>134</v>
      </c>
      <c r="AH107" s="64"/>
    </row>
    <row r="108" spans="1:34" s="40" customFormat="1" ht="11.25" customHeight="1" x14ac:dyDescent="0.25">
      <c r="A108" s="65" t="s">
        <v>269</v>
      </c>
      <c r="B108" s="65"/>
      <c r="C108" s="65" t="s">
        <v>270</v>
      </c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6">
        <v>0</v>
      </c>
      <c r="T108" s="66"/>
      <c r="U108" s="66"/>
      <c r="V108" s="66">
        <v>100000</v>
      </c>
      <c r="W108" s="66"/>
      <c r="X108" s="66"/>
      <c r="Y108" s="66">
        <v>91000</v>
      </c>
      <c r="Z108" s="66"/>
      <c r="AA108" s="66"/>
      <c r="AB108" s="66">
        <v>92599.65</v>
      </c>
      <c r="AC108" s="66"/>
      <c r="AD108" s="66"/>
      <c r="AE108" s="58"/>
      <c r="AF108" s="59"/>
      <c r="AG108" s="67" t="s">
        <v>134</v>
      </c>
      <c r="AH108" s="67"/>
    </row>
    <row r="109" spans="1:34" s="40" customFormat="1" ht="11.25" customHeight="1" x14ac:dyDescent="0.25">
      <c r="A109" s="65" t="s">
        <v>271</v>
      </c>
      <c r="B109" s="65"/>
      <c r="C109" s="65" t="s">
        <v>272</v>
      </c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6">
        <v>0</v>
      </c>
      <c r="T109" s="66"/>
      <c r="U109" s="66"/>
      <c r="V109" s="66">
        <v>100000</v>
      </c>
      <c r="W109" s="66"/>
      <c r="X109" s="66"/>
      <c r="Y109" s="66">
        <v>91000</v>
      </c>
      <c r="Z109" s="66"/>
      <c r="AA109" s="66"/>
      <c r="AB109" s="66">
        <v>92599.65</v>
      </c>
      <c r="AC109" s="66"/>
      <c r="AD109" s="66"/>
      <c r="AE109" s="58"/>
      <c r="AF109" s="59"/>
      <c r="AG109" s="67" t="s">
        <v>134</v>
      </c>
      <c r="AH109" s="67"/>
    </row>
    <row r="110" spans="1:34" s="40" customFormat="1" ht="11.25" customHeight="1" x14ac:dyDescent="0.25">
      <c r="A110" s="68" t="s">
        <v>273</v>
      </c>
      <c r="B110" s="68"/>
      <c r="C110" s="68" t="s">
        <v>274</v>
      </c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9">
        <v>0</v>
      </c>
      <c r="T110" s="69"/>
      <c r="U110" s="69"/>
      <c r="V110" s="69">
        <v>100000</v>
      </c>
      <c r="W110" s="69"/>
      <c r="X110" s="69"/>
      <c r="Y110" s="69">
        <v>91000</v>
      </c>
      <c r="Z110" s="69"/>
      <c r="AA110" s="69"/>
      <c r="AB110" s="69">
        <v>92599.65</v>
      </c>
      <c r="AC110" s="69"/>
      <c r="AD110" s="69"/>
      <c r="AE110" s="58"/>
      <c r="AF110" s="59"/>
      <c r="AG110" s="70" t="s">
        <v>134</v>
      </c>
      <c r="AH110" s="70"/>
    </row>
    <row r="111" spans="1:34" s="40" customFormat="1" ht="11.25" customHeight="1" x14ac:dyDescent="0.25">
      <c r="A111" s="68" t="s">
        <v>275</v>
      </c>
      <c r="B111" s="68"/>
      <c r="C111" s="68" t="s">
        <v>274</v>
      </c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9">
        <v>77889.5</v>
      </c>
      <c r="T111" s="69"/>
      <c r="U111" s="69"/>
      <c r="V111" s="69">
        <v>100000</v>
      </c>
      <c r="W111" s="69"/>
      <c r="X111" s="69"/>
      <c r="Y111" s="69">
        <v>91000</v>
      </c>
      <c r="Z111" s="69"/>
      <c r="AA111" s="69"/>
      <c r="AB111" s="69">
        <v>92599.65</v>
      </c>
      <c r="AC111" s="69"/>
      <c r="AD111" s="69"/>
      <c r="AE111" s="58">
        <f t="shared" si="4"/>
        <v>118.88592172244013</v>
      </c>
      <c r="AF111" s="59"/>
      <c r="AG111" s="70" t="s">
        <v>134</v>
      </c>
      <c r="AH111" s="70"/>
    </row>
    <row r="112" spans="1:34" s="40" customFormat="1" ht="11.25" customHeight="1" x14ac:dyDescent="0.25">
      <c r="A112" s="52" t="s">
        <v>170</v>
      </c>
      <c r="B112" s="52"/>
      <c r="C112" s="53" t="s">
        <v>276</v>
      </c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4">
        <v>0</v>
      </c>
      <c r="T112" s="54"/>
      <c r="U112" s="54"/>
      <c r="V112" s="54">
        <v>840</v>
      </c>
      <c r="W112" s="54"/>
      <c r="X112" s="54"/>
      <c r="Y112" s="54">
        <v>980</v>
      </c>
      <c r="Z112" s="54"/>
      <c r="AA112" s="54"/>
      <c r="AB112" s="54">
        <v>1036</v>
      </c>
      <c r="AC112" s="54"/>
      <c r="AD112" s="54"/>
      <c r="AE112" s="58"/>
      <c r="AF112" s="59"/>
      <c r="AG112" s="57" t="s">
        <v>277</v>
      </c>
      <c r="AH112" s="57"/>
    </row>
    <row r="113" spans="1:34" s="40" customFormat="1" ht="15" customHeight="1" x14ac:dyDescent="0.25">
      <c r="A113" s="60" t="s">
        <v>78</v>
      </c>
      <c r="B113" s="60"/>
      <c r="C113" s="52" t="s">
        <v>79</v>
      </c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4">
        <v>0</v>
      </c>
      <c r="T113" s="54"/>
      <c r="U113" s="54"/>
      <c r="V113" s="54">
        <v>840</v>
      </c>
      <c r="W113" s="54"/>
      <c r="X113" s="54"/>
      <c r="Y113" s="54">
        <v>980</v>
      </c>
      <c r="Z113" s="54"/>
      <c r="AA113" s="54"/>
      <c r="AB113" s="54">
        <v>1036</v>
      </c>
      <c r="AC113" s="54"/>
      <c r="AD113" s="54"/>
      <c r="AE113" s="58"/>
      <c r="AF113" s="59"/>
      <c r="AG113" s="57" t="s">
        <v>277</v>
      </c>
      <c r="AH113" s="57"/>
    </row>
    <row r="114" spans="1:34" ht="11.25" customHeight="1" x14ac:dyDescent="0.25">
      <c r="A114" s="61" t="s">
        <v>172</v>
      </c>
      <c r="B114" s="61"/>
      <c r="C114" s="62" t="s">
        <v>202</v>
      </c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3">
        <v>0</v>
      </c>
      <c r="T114" s="63"/>
      <c r="U114" s="63"/>
      <c r="V114" s="63">
        <v>840</v>
      </c>
      <c r="W114" s="63"/>
      <c r="X114" s="63"/>
      <c r="Y114" s="63">
        <v>980</v>
      </c>
      <c r="Z114" s="63"/>
      <c r="AA114" s="63"/>
      <c r="AB114" s="63">
        <v>1036</v>
      </c>
      <c r="AC114" s="63"/>
      <c r="AD114" s="63"/>
      <c r="AE114" s="58"/>
      <c r="AF114" s="59"/>
      <c r="AG114" s="64" t="s">
        <v>277</v>
      </c>
      <c r="AH114" s="64"/>
    </row>
    <row r="115" spans="1:34" ht="11.25" customHeight="1" x14ac:dyDescent="0.25">
      <c r="A115" s="5"/>
      <c r="B115" s="5"/>
      <c r="C115" s="62" t="s">
        <v>81</v>
      </c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3">
        <f>S120+S122</f>
        <v>840</v>
      </c>
      <c r="T115" s="63"/>
      <c r="U115" s="63"/>
      <c r="V115" s="63">
        <v>840</v>
      </c>
      <c r="W115" s="63"/>
      <c r="X115" s="63"/>
      <c r="Y115" s="63">
        <v>980</v>
      </c>
      <c r="Z115" s="63"/>
      <c r="AA115" s="63"/>
      <c r="AB115" s="63">
        <v>1036</v>
      </c>
      <c r="AC115" s="63"/>
      <c r="AD115" s="63"/>
      <c r="AE115" s="58">
        <f t="shared" si="4"/>
        <v>123.33333333333334</v>
      </c>
      <c r="AF115" s="59"/>
      <c r="AG115" s="64" t="s">
        <v>277</v>
      </c>
      <c r="AH115" s="64"/>
    </row>
    <row r="116" spans="1:34" ht="12.75" customHeight="1" x14ac:dyDescent="0.25">
      <c r="A116" s="61" t="s">
        <v>83</v>
      </c>
      <c r="B116" s="61"/>
      <c r="C116" s="62" t="s">
        <v>84</v>
      </c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3">
        <v>0</v>
      </c>
      <c r="T116" s="63"/>
      <c r="U116" s="63"/>
      <c r="V116" s="63">
        <v>840</v>
      </c>
      <c r="W116" s="63"/>
      <c r="X116" s="63"/>
      <c r="Y116" s="63">
        <v>980</v>
      </c>
      <c r="Z116" s="63"/>
      <c r="AA116" s="63"/>
      <c r="AB116" s="63">
        <v>1036</v>
      </c>
      <c r="AC116" s="63"/>
      <c r="AD116" s="63"/>
      <c r="AE116" s="58"/>
      <c r="AF116" s="59"/>
      <c r="AG116" s="64" t="s">
        <v>277</v>
      </c>
      <c r="AH116" s="64"/>
    </row>
    <row r="117" spans="1:34" s="40" customFormat="1" ht="11.25" customHeight="1" x14ac:dyDescent="0.25">
      <c r="A117" s="65" t="s">
        <v>175</v>
      </c>
      <c r="B117" s="65"/>
      <c r="C117" s="65" t="s">
        <v>176</v>
      </c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6">
        <v>0</v>
      </c>
      <c r="T117" s="66"/>
      <c r="U117" s="66"/>
      <c r="V117" s="66">
        <v>840</v>
      </c>
      <c r="W117" s="66"/>
      <c r="X117" s="66"/>
      <c r="Y117" s="66">
        <v>980</v>
      </c>
      <c r="Z117" s="66"/>
      <c r="AA117" s="66"/>
      <c r="AB117" s="66">
        <v>1036</v>
      </c>
      <c r="AC117" s="66"/>
      <c r="AD117" s="66"/>
      <c r="AE117" s="58"/>
      <c r="AF117" s="59"/>
      <c r="AG117" s="67" t="s">
        <v>277</v>
      </c>
      <c r="AH117" s="67"/>
    </row>
    <row r="118" spans="1:34" s="40" customFormat="1" ht="11.25" customHeight="1" x14ac:dyDescent="0.25">
      <c r="A118" s="65" t="s">
        <v>177</v>
      </c>
      <c r="B118" s="65"/>
      <c r="C118" s="65" t="s">
        <v>178</v>
      </c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6">
        <v>0</v>
      </c>
      <c r="T118" s="66"/>
      <c r="U118" s="66"/>
      <c r="V118" s="66">
        <v>840</v>
      </c>
      <c r="W118" s="66"/>
      <c r="X118" s="66"/>
      <c r="Y118" s="66">
        <v>980</v>
      </c>
      <c r="Z118" s="66"/>
      <c r="AA118" s="66"/>
      <c r="AB118" s="66">
        <v>1036</v>
      </c>
      <c r="AC118" s="66"/>
      <c r="AD118" s="66"/>
      <c r="AE118" s="58"/>
      <c r="AF118" s="59"/>
      <c r="AG118" s="67" t="s">
        <v>277</v>
      </c>
      <c r="AH118" s="67"/>
    </row>
    <row r="119" spans="1:34" s="40" customFormat="1" ht="11.25" customHeight="1" x14ac:dyDescent="0.25">
      <c r="A119" s="68" t="s">
        <v>180</v>
      </c>
      <c r="B119" s="68"/>
      <c r="C119" s="68" t="s">
        <v>181</v>
      </c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9">
        <v>0</v>
      </c>
      <c r="T119" s="69"/>
      <c r="U119" s="69"/>
      <c r="V119" s="69">
        <v>720</v>
      </c>
      <c r="W119" s="69"/>
      <c r="X119" s="69"/>
      <c r="Y119" s="69">
        <v>840</v>
      </c>
      <c r="Z119" s="69"/>
      <c r="AA119" s="69"/>
      <c r="AB119" s="69">
        <v>889.27</v>
      </c>
      <c r="AC119" s="69"/>
      <c r="AD119" s="69"/>
      <c r="AE119" s="58"/>
      <c r="AF119" s="59"/>
      <c r="AG119" s="70" t="s">
        <v>278</v>
      </c>
      <c r="AH119" s="70"/>
    </row>
    <row r="120" spans="1:34" s="40" customFormat="1" ht="11.25" customHeight="1" x14ac:dyDescent="0.25">
      <c r="A120" s="68" t="s">
        <v>183</v>
      </c>
      <c r="B120" s="68"/>
      <c r="C120" s="68" t="s">
        <v>17</v>
      </c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9">
        <v>720</v>
      </c>
      <c r="T120" s="69"/>
      <c r="U120" s="69"/>
      <c r="V120" s="69">
        <v>720</v>
      </c>
      <c r="W120" s="69"/>
      <c r="X120" s="69"/>
      <c r="Y120" s="69">
        <v>840</v>
      </c>
      <c r="Z120" s="69"/>
      <c r="AA120" s="69"/>
      <c r="AB120" s="69">
        <v>889.27</v>
      </c>
      <c r="AC120" s="69"/>
      <c r="AD120" s="69"/>
      <c r="AE120" s="58">
        <f t="shared" si="4"/>
        <v>123.50972222222222</v>
      </c>
      <c r="AF120" s="59"/>
      <c r="AG120" s="70" t="s">
        <v>278</v>
      </c>
      <c r="AH120" s="70"/>
    </row>
    <row r="121" spans="1:34" s="40" customFormat="1" ht="11.25" customHeight="1" x14ac:dyDescent="0.25">
      <c r="A121" s="68" t="s">
        <v>186</v>
      </c>
      <c r="B121" s="68"/>
      <c r="C121" s="68" t="s">
        <v>187</v>
      </c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9">
        <v>0</v>
      </c>
      <c r="T121" s="69"/>
      <c r="U121" s="69"/>
      <c r="V121" s="69">
        <v>120</v>
      </c>
      <c r="W121" s="69"/>
      <c r="X121" s="69"/>
      <c r="Y121" s="69">
        <v>140</v>
      </c>
      <c r="Z121" s="69"/>
      <c r="AA121" s="69"/>
      <c r="AB121" s="69">
        <v>146.72999999999999</v>
      </c>
      <c r="AC121" s="69"/>
      <c r="AD121" s="69"/>
      <c r="AE121" s="73"/>
      <c r="AF121" s="74"/>
      <c r="AG121" s="70" t="s">
        <v>279</v>
      </c>
      <c r="AH121" s="70"/>
    </row>
    <row r="122" spans="1:34" s="40" customFormat="1" ht="11.25" customHeight="1" x14ac:dyDescent="0.25">
      <c r="A122" s="68" t="s">
        <v>189</v>
      </c>
      <c r="B122" s="68"/>
      <c r="C122" s="68" t="s">
        <v>19</v>
      </c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9">
        <v>120</v>
      </c>
      <c r="T122" s="69"/>
      <c r="U122" s="69"/>
      <c r="V122" s="69">
        <v>120</v>
      </c>
      <c r="W122" s="69"/>
      <c r="X122" s="69"/>
      <c r="Y122" s="69">
        <v>140</v>
      </c>
      <c r="Z122" s="69"/>
      <c r="AA122" s="69"/>
      <c r="AB122" s="69">
        <v>146.72999999999999</v>
      </c>
      <c r="AC122" s="69"/>
      <c r="AD122" s="69"/>
      <c r="AE122" s="58">
        <f t="shared" si="4"/>
        <v>122.27500000000001</v>
      </c>
      <c r="AF122" s="59"/>
      <c r="AG122" s="70" t="s">
        <v>279</v>
      </c>
      <c r="AH122" s="70"/>
    </row>
    <row r="123" spans="1:34" s="40" customFormat="1" ht="11.25" customHeight="1" x14ac:dyDescent="0.25">
      <c r="A123" s="52" t="s">
        <v>164</v>
      </c>
      <c r="B123" s="52"/>
      <c r="C123" s="53" t="s">
        <v>280</v>
      </c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4">
        <v>0</v>
      </c>
      <c r="T123" s="54"/>
      <c r="U123" s="54"/>
      <c r="V123" s="54">
        <v>1187160</v>
      </c>
      <c r="W123" s="54"/>
      <c r="X123" s="54"/>
      <c r="Y123" s="54">
        <v>1287070.44</v>
      </c>
      <c r="Z123" s="54"/>
      <c r="AA123" s="54"/>
      <c r="AB123" s="54">
        <v>1256311.1499999999</v>
      </c>
      <c r="AC123" s="54"/>
      <c r="AD123" s="54"/>
      <c r="AE123" s="58"/>
      <c r="AF123" s="59"/>
      <c r="AG123" s="57" t="s">
        <v>281</v>
      </c>
      <c r="AH123" s="57"/>
    </row>
    <row r="124" spans="1:34" s="40" customFormat="1" ht="11.25" customHeight="1" x14ac:dyDescent="0.25">
      <c r="A124" s="52" t="s">
        <v>167</v>
      </c>
      <c r="B124" s="52"/>
      <c r="C124" s="53" t="s">
        <v>198</v>
      </c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4">
        <v>0</v>
      </c>
      <c r="T124" s="54"/>
      <c r="U124" s="54"/>
      <c r="V124" s="54">
        <v>1187160</v>
      </c>
      <c r="W124" s="54"/>
      <c r="X124" s="54"/>
      <c r="Y124" s="54">
        <v>1287070.44</v>
      </c>
      <c r="Z124" s="54"/>
      <c r="AA124" s="54"/>
      <c r="AB124" s="54">
        <v>1256311.1499999999</v>
      </c>
      <c r="AC124" s="54"/>
      <c r="AD124" s="54"/>
      <c r="AE124" s="58"/>
      <c r="AF124" s="59"/>
      <c r="AG124" s="57" t="s">
        <v>281</v>
      </c>
      <c r="AH124" s="57"/>
    </row>
    <row r="125" spans="1:34" s="40" customFormat="1" ht="11.25" customHeight="1" x14ac:dyDescent="0.25">
      <c r="A125" s="52" t="s">
        <v>170</v>
      </c>
      <c r="B125" s="52"/>
      <c r="C125" s="53" t="s">
        <v>282</v>
      </c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4">
        <v>0</v>
      </c>
      <c r="T125" s="54"/>
      <c r="U125" s="54"/>
      <c r="V125" s="54">
        <v>1187160</v>
      </c>
      <c r="W125" s="54"/>
      <c r="X125" s="54"/>
      <c r="Y125" s="54">
        <v>1287070.44</v>
      </c>
      <c r="Z125" s="54"/>
      <c r="AA125" s="54"/>
      <c r="AB125" s="54">
        <v>1256311.1499999999</v>
      </c>
      <c r="AC125" s="54"/>
      <c r="AD125" s="54"/>
      <c r="AE125" s="58"/>
      <c r="AF125" s="59"/>
      <c r="AG125" s="57" t="s">
        <v>281</v>
      </c>
      <c r="AH125" s="57"/>
    </row>
    <row r="126" spans="1:34" s="40" customFormat="1" ht="15" customHeight="1" x14ac:dyDescent="0.25">
      <c r="A126" s="60" t="s">
        <v>78</v>
      </c>
      <c r="B126" s="60"/>
      <c r="C126" s="52" t="s">
        <v>79</v>
      </c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4">
        <v>0</v>
      </c>
      <c r="T126" s="54"/>
      <c r="U126" s="54"/>
      <c r="V126" s="54">
        <v>1187160</v>
      </c>
      <c r="W126" s="54"/>
      <c r="X126" s="54"/>
      <c r="Y126" s="54">
        <v>1287070.44</v>
      </c>
      <c r="Z126" s="54"/>
      <c r="AA126" s="54"/>
      <c r="AB126" s="54">
        <v>1256311.1499999999</v>
      </c>
      <c r="AC126" s="54"/>
      <c r="AD126" s="54"/>
      <c r="AE126" s="58"/>
      <c r="AF126" s="59"/>
      <c r="AG126" s="57" t="s">
        <v>281</v>
      </c>
      <c r="AH126" s="57"/>
    </row>
    <row r="127" spans="1:34" ht="11.25" customHeight="1" x14ac:dyDescent="0.25">
      <c r="A127" s="61" t="s">
        <v>172</v>
      </c>
      <c r="B127" s="61"/>
      <c r="C127" s="62" t="s">
        <v>202</v>
      </c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3">
        <v>0</v>
      </c>
      <c r="T127" s="63"/>
      <c r="U127" s="63"/>
      <c r="V127" s="63">
        <v>1187160</v>
      </c>
      <c r="W127" s="63"/>
      <c r="X127" s="63"/>
      <c r="Y127" s="63">
        <v>1287070.44</v>
      </c>
      <c r="Z127" s="63"/>
      <c r="AA127" s="63"/>
      <c r="AB127" s="63">
        <v>1256311.1499999999</v>
      </c>
      <c r="AC127" s="63"/>
      <c r="AD127" s="63"/>
      <c r="AE127" s="58"/>
      <c r="AF127" s="59"/>
      <c r="AG127" s="64" t="s">
        <v>281</v>
      </c>
      <c r="AH127" s="64"/>
    </row>
    <row r="128" spans="1:34" ht="11.25" customHeight="1" x14ac:dyDescent="0.25">
      <c r="A128" s="5"/>
      <c r="B128" s="5"/>
      <c r="C128" s="62" t="s">
        <v>92</v>
      </c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3">
        <f>S136+S142</f>
        <v>23638.799999999999</v>
      </c>
      <c r="T128" s="63"/>
      <c r="U128" s="63"/>
      <c r="V128" s="63">
        <v>6600</v>
      </c>
      <c r="W128" s="63"/>
      <c r="X128" s="63"/>
      <c r="Y128" s="63">
        <v>29855.439999999999</v>
      </c>
      <c r="Z128" s="63"/>
      <c r="AA128" s="63"/>
      <c r="AB128" s="63">
        <v>28788.75</v>
      </c>
      <c r="AC128" s="63"/>
      <c r="AD128" s="63"/>
      <c r="AE128" s="58">
        <f t="shared" si="4"/>
        <v>121.78600436570383</v>
      </c>
      <c r="AF128" s="59"/>
      <c r="AG128" s="64" t="s">
        <v>283</v>
      </c>
      <c r="AH128" s="64"/>
    </row>
    <row r="129" spans="1:34" ht="12.75" customHeight="1" x14ac:dyDescent="0.25">
      <c r="A129" s="61" t="s">
        <v>83</v>
      </c>
      <c r="B129" s="61"/>
      <c r="C129" s="62" t="s">
        <v>94</v>
      </c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3">
        <v>0</v>
      </c>
      <c r="T129" s="63"/>
      <c r="U129" s="63"/>
      <c r="V129" s="63">
        <v>6600</v>
      </c>
      <c r="W129" s="63"/>
      <c r="X129" s="63"/>
      <c r="Y129" s="63">
        <v>29855.439999999999</v>
      </c>
      <c r="Z129" s="63"/>
      <c r="AA129" s="63"/>
      <c r="AB129" s="63">
        <v>28788.75</v>
      </c>
      <c r="AC129" s="63"/>
      <c r="AD129" s="63"/>
      <c r="AE129" s="58"/>
      <c r="AF129" s="59"/>
      <c r="AG129" s="64" t="s">
        <v>283</v>
      </c>
      <c r="AH129" s="64"/>
    </row>
    <row r="130" spans="1:34" s="40" customFormat="1" ht="11.25" customHeight="1" x14ac:dyDescent="0.25">
      <c r="A130" s="65" t="s">
        <v>175</v>
      </c>
      <c r="B130" s="65"/>
      <c r="C130" s="65" t="s">
        <v>176</v>
      </c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6">
        <v>0</v>
      </c>
      <c r="T130" s="66"/>
      <c r="U130" s="66"/>
      <c r="V130" s="66">
        <v>0</v>
      </c>
      <c r="W130" s="66"/>
      <c r="X130" s="66"/>
      <c r="Y130" s="66">
        <v>1125</v>
      </c>
      <c r="Z130" s="66"/>
      <c r="AA130" s="66"/>
      <c r="AB130" s="66">
        <v>1125</v>
      </c>
      <c r="AC130" s="66"/>
      <c r="AD130" s="66"/>
      <c r="AE130" s="58"/>
      <c r="AF130" s="59"/>
      <c r="AG130" s="67" t="s">
        <v>96</v>
      </c>
      <c r="AH130" s="67"/>
    </row>
    <row r="131" spans="1:34" s="40" customFormat="1" ht="11.25" customHeight="1" x14ac:dyDescent="0.25">
      <c r="A131" s="65" t="s">
        <v>190</v>
      </c>
      <c r="B131" s="65"/>
      <c r="C131" s="65" t="s">
        <v>43</v>
      </c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6">
        <v>0</v>
      </c>
      <c r="T131" s="66"/>
      <c r="U131" s="66"/>
      <c r="V131" s="66">
        <v>0</v>
      </c>
      <c r="W131" s="66"/>
      <c r="X131" s="66"/>
      <c r="Y131" s="66">
        <v>1125</v>
      </c>
      <c r="Z131" s="66"/>
      <c r="AA131" s="66"/>
      <c r="AB131" s="66">
        <v>1125</v>
      </c>
      <c r="AC131" s="66"/>
      <c r="AD131" s="66"/>
      <c r="AE131" s="58"/>
      <c r="AF131" s="59"/>
      <c r="AG131" s="67" t="s">
        <v>96</v>
      </c>
      <c r="AH131" s="67"/>
    </row>
    <row r="132" spans="1:34" s="40" customFormat="1" ht="11.25" customHeight="1" x14ac:dyDescent="0.25">
      <c r="A132" s="68" t="s">
        <v>226</v>
      </c>
      <c r="B132" s="68"/>
      <c r="C132" s="68" t="s">
        <v>29</v>
      </c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9">
        <v>0</v>
      </c>
      <c r="T132" s="69"/>
      <c r="U132" s="69"/>
      <c r="V132" s="69">
        <v>0</v>
      </c>
      <c r="W132" s="69"/>
      <c r="X132" s="69"/>
      <c r="Y132" s="69">
        <v>1125</v>
      </c>
      <c r="Z132" s="69"/>
      <c r="AA132" s="69"/>
      <c r="AB132" s="69">
        <v>1125</v>
      </c>
      <c r="AC132" s="69"/>
      <c r="AD132" s="69"/>
      <c r="AE132" s="58"/>
      <c r="AF132" s="59"/>
      <c r="AG132" s="70" t="s">
        <v>96</v>
      </c>
      <c r="AH132" s="70"/>
    </row>
    <row r="133" spans="1:34" s="40" customFormat="1" ht="11.25" customHeight="1" x14ac:dyDescent="0.25">
      <c r="A133" s="68" t="s">
        <v>237</v>
      </c>
      <c r="B133" s="68"/>
      <c r="C133" s="68" t="s">
        <v>31</v>
      </c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9">
        <v>0</v>
      </c>
      <c r="T133" s="69"/>
      <c r="U133" s="69"/>
      <c r="V133" s="69">
        <v>0</v>
      </c>
      <c r="W133" s="69"/>
      <c r="X133" s="69"/>
      <c r="Y133" s="69">
        <v>1125</v>
      </c>
      <c r="Z133" s="69"/>
      <c r="AA133" s="69"/>
      <c r="AB133" s="69">
        <v>1125</v>
      </c>
      <c r="AC133" s="69"/>
      <c r="AD133" s="69"/>
      <c r="AE133" s="58"/>
      <c r="AF133" s="59"/>
      <c r="AG133" s="70" t="s">
        <v>96</v>
      </c>
      <c r="AH133" s="70"/>
    </row>
    <row r="134" spans="1:34" s="40" customFormat="1" ht="11.25" customHeight="1" x14ac:dyDescent="0.25">
      <c r="A134" s="65" t="s">
        <v>269</v>
      </c>
      <c r="B134" s="65"/>
      <c r="C134" s="65" t="s">
        <v>270</v>
      </c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6">
        <v>0</v>
      </c>
      <c r="T134" s="66"/>
      <c r="U134" s="66"/>
      <c r="V134" s="66">
        <v>6600</v>
      </c>
      <c r="W134" s="66"/>
      <c r="X134" s="66"/>
      <c r="Y134" s="66">
        <v>28730.44</v>
      </c>
      <c r="Z134" s="66"/>
      <c r="AA134" s="66"/>
      <c r="AB134" s="66">
        <v>27663.75</v>
      </c>
      <c r="AC134" s="66"/>
      <c r="AD134" s="66"/>
      <c r="AE134" s="58"/>
      <c r="AF134" s="59"/>
      <c r="AG134" s="67" t="s">
        <v>284</v>
      </c>
      <c r="AH134" s="67"/>
    </row>
    <row r="135" spans="1:34" s="40" customFormat="1" ht="11.25" customHeight="1" x14ac:dyDescent="0.25">
      <c r="A135" s="65" t="s">
        <v>285</v>
      </c>
      <c r="B135" s="65"/>
      <c r="C135" s="65" t="s">
        <v>42</v>
      </c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6">
        <v>0</v>
      </c>
      <c r="T135" s="66"/>
      <c r="U135" s="66"/>
      <c r="V135" s="66">
        <v>6600</v>
      </c>
      <c r="W135" s="66"/>
      <c r="X135" s="66"/>
      <c r="Y135" s="66">
        <v>10730.44</v>
      </c>
      <c r="Z135" s="66"/>
      <c r="AA135" s="66"/>
      <c r="AB135" s="66">
        <v>9797.2999999999993</v>
      </c>
      <c r="AC135" s="66"/>
      <c r="AD135" s="66"/>
      <c r="AE135" s="58"/>
      <c r="AF135" s="59"/>
      <c r="AG135" s="67" t="s">
        <v>286</v>
      </c>
      <c r="AH135" s="67"/>
    </row>
    <row r="136" spans="1:34" s="40" customFormat="1" ht="11.25" customHeight="1" x14ac:dyDescent="0.25">
      <c r="A136" s="68" t="s">
        <v>287</v>
      </c>
      <c r="B136" s="68"/>
      <c r="C136" s="68" t="s">
        <v>38</v>
      </c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9">
        <v>4689.8</v>
      </c>
      <c r="T136" s="69"/>
      <c r="U136" s="69"/>
      <c r="V136" s="69">
        <v>6600</v>
      </c>
      <c r="W136" s="69"/>
      <c r="X136" s="69"/>
      <c r="Y136" s="69">
        <v>10730.44</v>
      </c>
      <c r="Z136" s="69"/>
      <c r="AA136" s="69"/>
      <c r="AB136" s="69">
        <v>9797.2999999999993</v>
      </c>
      <c r="AC136" s="69"/>
      <c r="AD136" s="69"/>
      <c r="AE136" s="58">
        <f t="shared" ref="AE136:AE162" si="5">AB136/S136*100</f>
        <v>208.90656317966651</v>
      </c>
      <c r="AF136" s="59"/>
      <c r="AG136" s="70" t="s">
        <v>286</v>
      </c>
      <c r="AH136" s="70"/>
    </row>
    <row r="137" spans="1:34" s="40" customFormat="1" ht="11.25" customHeight="1" x14ac:dyDescent="0.25">
      <c r="A137" s="68" t="s">
        <v>288</v>
      </c>
      <c r="B137" s="68"/>
      <c r="C137" s="68" t="s">
        <v>39</v>
      </c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9">
        <v>0</v>
      </c>
      <c r="T137" s="69"/>
      <c r="U137" s="69"/>
      <c r="V137" s="69">
        <v>6600</v>
      </c>
      <c r="W137" s="69"/>
      <c r="X137" s="69"/>
      <c r="Y137" s="69">
        <v>7630.44</v>
      </c>
      <c r="Z137" s="69"/>
      <c r="AA137" s="69"/>
      <c r="AB137" s="69">
        <v>6092.51</v>
      </c>
      <c r="AC137" s="69"/>
      <c r="AD137" s="69"/>
      <c r="AE137" s="58"/>
      <c r="AF137" s="59"/>
      <c r="AG137" s="70" t="s">
        <v>289</v>
      </c>
      <c r="AH137" s="70"/>
    </row>
    <row r="138" spans="1:34" s="40" customFormat="1" ht="11.25" customHeight="1" x14ac:dyDescent="0.25">
      <c r="A138" s="68" t="s">
        <v>290</v>
      </c>
      <c r="B138" s="68"/>
      <c r="C138" s="68" t="s">
        <v>40</v>
      </c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9">
        <v>0</v>
      </c>
      <c r="T138" s="69"/>
      <c r="U138" s="69"/>
      <c r="V138" s="69">
        <v>0</v>
      </c>
      <c r="W138" s="69"/>
      <c r="X138" s="69"/>
      <c r="Y138" s="69">
        <v>0</v>
      </c>
      <c r="Z138" s="69"/>
      <c r="AA138" s="69"/>
      <c r="AB138" s="69">
        <v>656.61</v>
      </c>
      <c r="AC138" s="69"/>
      <c r="AD138" s="69"/>
      <c r="AE138" s="58"/>
      <c r="AF138" s="59"/>
      <c r="AG138" s="70" t="s">
        <v>69</v>
      </c>
      <c r="AH138" s="70"/>
    </row>
    <row r="139" spans="1:34" s="40" customFormat="1" ht="11.25" customHeight="1" x14ac:dyDescent="0.25">
      <c r="A139" s="68" t="s">
        <v>291</v>
      </c>
      <c r="B139" s="68"/>
      <c r="C139" s="68" t="s">
        <v>57</v>
      </c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9">
        <v>0</v>
      </c>
      <c r="T139" s="69"/>
      <c r="U139" s="69"/>
      <c r="V139" s="69">
        <v>0</v>
      </c>
      <c r="W139" s="69"/>
      <c r="X139" s="69"/>
      <c r="Y139" s="69">
        <v>3100</v>
      </c>
      <c r="Z139" s="69"/>
      <c r="AA139" s="69"/>
      <c r="AB139" s="69">
        <v>3048.18</v>
      </c>
      <c r="AC139" s="69"/>
      <c r="AD139" s="69"/>
      <c r="AE139" s="58"/>
      <c r="AF139" s="59"/>
      <c r="AG139" s="70" t="s">
        <v>292</v>
      </c>
      <c r="AH139" s="70"/>
    </row>
    <row r="140" spans="1:34" s="40" customFormat="1" ht="11.25" customHeight="1" x14ac:dyDescent="0.25">
      <c r="A140" s="65" t="s">
        <v>271</v>
      </c>
      <c r="B140" s="65"/>
      <c r="C140" s="65" t="s">
        <v>272</v>
      </c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6">
        <v>0</v>
      </c>
      <c r="T140" s="66"/>
      <c r="U140" s="66"/>
      <c r="V140" s="66">
        <v>0</v>
      </c>
      <c r="W140" s="66"/>
      <c r="X140" s="66"/>
      <c r="Y140" s="66">
        <v>18000</v>
      </c>
      <c r="Z140" s="66"/>
      <c r="AA140" s="66"/>
      <c r="AB140" s="66">
        <v>17866.45</v>
      </c>
      <c r="AC140" s="66"/>
      <c r="AD140" s="66"/>
      <c r="AE140" s="58"/>
      <c r="AF140" s="59"/>
      <c r="AG140" s="67" t="s">
        <v>293</v>
      </c>
      <c r="AH140" s="67"/>
    </row>
    <row r="141" spans="1:34" s="40" customFormat="1" ht="11.25" customHeight="1" x14ac:dyDescent="0.25">
      <c r="A141" s="68" t="s">
        <v>273</v>
      </c>
      <c r="B141" s="68"/>
      <c r="C141" s="68" t="s">
        <v>274</v>
      </c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9">
        <v>0</v>
      </c>
      <c r="T141" s="69"/>
      <c r="U141" s="69"/>
      <c r="V141" s="69">
        <v>0</v>
      </c>
      <c r="W141" s="69"/>
      <c r="X141" s="69"/>
      <c r="Y141" s="69">
        <v>18000</v>
      </c>
      <c r="Z141" s="69"/>
      <c r="AA141" s="69"/>
      <c r="AB141" s="69">
        <v>17866.45</v>
      </c>
      <c r="AC141" s="69"/>
      <c r="AD141" s="69"/>
      <c r="AE141" s="58"/>
      <c r="AF141" s="59"/>
      <c r="AG141" s="70" t="s">
        <v>293</v>
      </c>
      <c r="AH141" s="70"/>
    </row>
    <row r="142" spans="1:34" s="40" customFormat="1" ht="11.25" customHeight="1" x14ac:dyDescent="0.25">
      <c r="A142" s="68" t="s">
        <v>275</v>
      </c>
      <c r="B142" s="68"/>
      <c r="C142" s="68" t="s">
        <v>274</v>
      </c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9">
        <v>18949</v>
      </c>
      <c r="T142" s="69"/>
      <c r="U142" s="69"/>
      <c r="V142" s="69">
        <v>0</v>
      </c>
      <c r="W142" s="69"/>
      <c r="X142" s="69"/>
      <c r="Y142" s="69">
        <v>18000</v>
      </c>
      <c r="Z142" s="69"/>
      <c r="AA142" s="69"/>
      <c r="AB142" s="69">
        <v>17866.45</v>
      </c>
      <c r="AC142" s="69"/>
      <c r="AD142" s="69"/>
      <c r="AE142" s="58">
        <f t="shared" si="5"/>
        <v>94.287033616549692</v>
      </c>
      <c r="AF142" s="59"/>
      <c r="AG142" s="70" t="s">
        <v>293</v>
      </c>
      <c r="AH142" s="70"/>
    </row>
    <row r="143" spans="1:34" ht="11.25" customHeight="1" x14ac:dyDescent="0.25">
      <c r="A143" s="5"/>
      <c r="B143" s="5"/>
      <c r="C143" s="62" t="s">
        <v>121</v>
      </c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3">
        <f>S148+S150+S152+S156+S158+S159+S161+S162+S164</f>
        <v>52962.069999999992</v>
      </c>
      <c r="T143" s="63"/>
      <c r="U143" s="63"/>
      <c r="V143" s="63">
        <v>58500</v>
      </c>
      <c r="W143" s="63"/>
      <c r="X143" s="63"/>
      <c r="Y143" s="63">
        <v>56605</v>
      </c>
      <c r="Z143" s="63"/>
      <c r="AA143" s="63"/>
      <c r="AB143" s="63">
        <v>53527.73</v>
      </c>
      <c r="AC143" s="63"/>
      <c r="AD143" s="63"/>
      <c r="AE143" s="58">
        <f t="shared" si="5"/>
        <v>101.06804737805757</v>
      </c>
      <c r="AF143" s="59"/>
      <c r="AG143" s="64" t="s">
        <v>294</v>
      </c>
      <c r="AH143" s="64"/>
    </row>
    <row r="144" spans="1:34" ht="12.75" customHeight="1" x14ac:dyDescent="0.25">
      <c r="A144" s="61" t="s">
        <v>83</v>
      </c>
      <c r="B144" s="61"/>
      <c r="C144" s="62" t="s">
        <v>123</v>
      </c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3">
        <v>0</v>
      </c>
      <c r="T144" s="63"/>
      <c r="U144" s="63"/>
      <c r="V144" s="63">
        <v>58500</v>
      </c>
      <c r="W144" s="63"/>
      <c r="X144" s="63"/>
      <c r="Y144" s="63">
        <v>56605</v>
      </c>
      <c r="Z144" s="63"/>
      <c r="AA144" s="63"/>
      <c r="AB144" s="63">
        <v>53527.73</v>
      </c>
      <c r="AC144" s="63"/>
      <c r="AD144" s="63"/>
      <c r="AE144" s="58"/>
      <c r="AF144" s="59"/>
      <c r="AG144" s="64" t="s">
        <v>294</v>
      </c>
      <c r="AH144" s="64"/>
    </row>
    <row r="145" spans="1:34" s="40" customFormat="1" ht="11.25" customHeight="1" x14ac:dyDescent="0.25">
      <c r="A145" s="65" t="s">
        <v>175</v>
      </c>
      <c r="B145" s="65"/>
      <c r="C145" s="65" t="s">
        <v>176</v>
      </c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6">
        <v>0</v>
      </c>
      <c r="T145" s="66"/>
      <c r="U145" s="66"/>
      <c r="V145" s="66">
        <v>58500</v>
      </c>
      <c r="W145" s="66"/>
      <c r="X145" s="66"/>
      <c r="Y145" s="66">
        <v>56605</v>
      </c>
      <c r="Z145" s="66"/>
      <c r="AA145" s="66"/>
      <c r="AB145" s="66">
        <v>53527.73</v>
      </c>
      <c r="AC145" s="66"/>
      <c r="AD145" s="66"/>
      <c r="AE145" s="58"/>
      <c r="AF145" s="59"/>
      <c r="AG145" s="67" t="s">
        <v>294</v>
      </c>
      <c r="AH145" s="67"/>
    </row>
    <row r="146" spans="1:34" s="40" customFormat="1" ht="11.25" customHeight="1" x14ac:dyDescent="0.25">
      <c r="A146" s="65" t="s">
        <v>177</v>
      </c>
      <c r="B146" s="65"/>
      <c r="C146" s="65" t="s">
        <v>178</v>
      </c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6">
        <v>0</v>
      </c>
      <c r="T146" s="66"/>
      <c r="U146" s="66"/>
      <c r="V146" s="66">
        <v>29100</v>
      </c>
      <c r="W146" s="66"/>
      <c r="X146" s="66"/>
      <c r="Y146" s="66">
        <v>30990</v>
      </c>
      <c r="Z146" s="66"/>
      <c r="AA146" s="66"/>
      <c r="AB146" s="66">
        <v>32242.3</v>
      </c>
      <c r="AC146" s="66"/>
      <c r="AD146" s="66"/>
      <c r="AE146" s="58"/>
      <c r="AF146" s="59"/>
      <c r="AG146" s="67" t="s">
        <v>295</v>
      </c>
      <c r="AH146" s="67"/>
    </row>
    <row r="147" spans="1:34" s="40" customFormat="1" ht="11.25" customHeight="1" x14ac:dyDescent="0.25">
      <c r="A147" s="68" t="s">
        <v>180</v>
      </c>
      <c r="B147" s="68"/>
      <c r="C147" s="68" t="s">
        <v>181</v>
      </c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9">
        <v>0</v>
      </c>
      <c r="T147" s="69"/>
      <c r="U147" s="69"/>
      <c r="V147" s="69">
        <v>24320</v>
      </c>
      <c r="W147" s="69"/>
      <c r="X147" s="69"/>
      <c r="Y147" s="69">
        <v>25220</v>
      </c>
      <c r="Z147" s="69"/>
      <c r="AA147" s="69"/>
      <c r="AB147" s="69">
        <v>26077.37</v>
      </c>
      <c r="AC147" s="69"/>
      <c r="AD147" s="69"/>
      <c r="AE147" s="58"/>
      <c r="AF147" s="59"/>
      <c r="AG147" s="70" t="s">
        <v>296</v>
      </c>
      <c r="AH147" s="70"/>
    </row>
    <row r="148" spans="1:34" s="40" customFormat="1" ht="11.25" customHeight="1" x14ac:dyDescent="0.25">
      <c r="A148" s="68" t="s">
        <v>183</v>
      </c>
      <c r="B148" s="68"/>
      <c r="C148" s="68" t="s">
        <v>17</v>
      </c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9">
        <v>18723.349999999999</v>
      </c>
      <c r="T148" s="69"/>
      <c r="U148" s="69"/>
      <c r="V148" s="69">
        <v>24320</v>
      </c>
      <c r="W148" s="69"/>
      <c r="X148" s="69"/>
      <c r="Y148" s="69">
        <v>25220</v>
      </c>
      <c r="Z148" s="69"/>
      <c r="AA148" s="69"/>
      <c r="AB148" s="69">
        <v>26077.37</v>
      </c>
      <c r="AC148" s="69"/>
      <c r="AD148" s="69"/>
      <c r="AE148" s="58">
        <f t="shared" si="5"/>
        <v>139.27726608753241</v>
      </c>
      <c r="AF148" s="59"/>
      <c r="AG148" s="70" t="s">
        <v>296</v>
      </c>
      <c r="AH148" s="70"/>
    </row>
    <row r="149" spans="1:34" s="40" customFormat="1" ht="11.25" customHeight="1" x14ac:dyDescent="0.25">
      <c r="A149" s="68" t="s">
        <v>184</v>
      </c>
      <c r="B149" s="68"/>
      <c r="C149" s="68" t="s">
        <v>18</v>
      </c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9">
        <v>0</v>
      </c>
      <c r="T149" s="69"/>
      <c r="U149" s="69"/>
      <c r="V149" s="69">
        <v>700</v>
      </c>
      <c r="W149" s="69"/>
      <c r="X149" s="69"/>
      <c r="Y149" s="69">
        <v>1770</v>
      </c>
      <c r="Z149" s="69"/>
      <c r="AA149" s="69"/>
      <c r="AB149" s="69">
        <v>1862.16</v>
      </c>
      <c r="AC149" s="69"/>
      <c r="AD149" s="69"/>
      <c r="AE149" s="58"/>
      <c r="AF149" s="59"/>
      <c r="AG149" s="70" t="s">
        <v>297</v>
      </c>
      <c r="AH149" s="70"/>
    </row>
    <row r="150" spans="1:34" s="40" customFormat="1" ht="11.25" customHeight="1" x14ac:dyDescent="0.25">
      <c r="A150" s="68" t="s">
        <v>185</v>
      </c>
      <c r="B150" s="68"/>
      <c r="C150" s="68" t="s">
        <v>18</v>
      </c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9">
        <v>1000</v>
      </c>
      <c r="T150" s="69"/>
      <c r="U150" s="69"/>
      <c r="V150" s="69">
        <v>700</v>
      </c>
      <c r="W150" s="69"/>
      <c r="X150" s="69"/>
      <c r="Y150" s="69">
        <v>1770</v>
      </c>
      <c r="Z150" s="69"/>
      <c r="AA150" s="69"/>
      <c r="AB150" s="69">
        <v>1862.16</v>
      </c>
      <c r="AC150" s="69"/>
      <c r="AD150" s="69"/>
      <c r="AE150" s="58">
        <f t="shared" si="5"/>
        <v>186.21600000000001</v>
      </c>
      <c r="AF150" s="59"/>
      <c r="AG150" s="70" t="s">
        <v>297</v>
      </c>
      <c r="AH150" s="70"/>
    </row>
    <row r="151" spans="1:34" s="40" customFormat="1" ht="11.25" customHeight="1" x14ac:dyDescent="0.25">
      <c r="A151" s="68" t="s">
        <v>186</v>
      </c>
      <c r="B151" s="68"/>
      <c r="C151" s="68" t="s">
        <v>187</v>
      </c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9">
        <v>0</v>
      </c>
      <c r="T151" s="69"/>
      <c r="U151" s="69"/>
      <c r="V151" s="69">
        <v>4080</v>
      </c>
      <c r="W151" s="69"/>
      <c r="X151" s="69"/>
      <c r="Y151" s="69">
        <v>4000</v>
      </c>
      <c r="Z151" s="69"/>
      <c r="AA151" s="69"/>
      <c r="AB151" s="69">
        <v>4302.7700000000004</v>
      </c>
      <c r="AC151" s="69"/>
      <c r="AD151" s="69"/>
      <c r="AE151" s="58"/>
      <c r="AF151" s="59"/>
      <c r="AG151" s="70" t="s">
        <v>298</v>
      </c>
      <c r="AH151" s="70"/>
    </row>
    <row r="152" spans="1:34" s="40" customFormat="1" ht="11.25" customHeight="1" x14ac:dyDescent="0.25">
      <c r="A152" s="68" t="s">
        <v>189</v>
      </c>
      <c r="B152" s="68"/>
      <c r="C152" s="68" t="s">
        <v>19</v>
      </c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9">
        <v>3089.37</v>
      </c>
      <c r="T152" s="69"/>
      <c r="U152" s="69"/>
      <c r="V152" s="69">
        <v>4080</v>
      </c>
      <c r="W152" s="69"/>
      <c r="X152" s="69"/>
      <c r="Y152" s="69">
        <v>4000</v>
      </c>
      <c r="Z152" s="69"/>
      <c r="AA152" s="69"/>
      <c r="AB152" s="69">
        <v>4302.7700000000004</v>
      </c>
      <c r="AC152" s="69"/>
      <c r="AD152" s="69"/>
      <c r="AE152" s="58">
        <f t="shared" si="5"/>
        <v>139.27661626804172</v>
      </c>
      <c r="AF152" s="59"/>
      <c r="AG152" s="70" t="s">
        <v>298</v>
      </c>
      <c r="AH152" s="70"/>
    </row>
    <row r="153" spans="1:34" s="40" customFormat="1" ht="11.25" customHeight="1" x14ac:dyDescent="0.25">
      <c r="A153" s="65" t="s">
        <v>190</v>
      </c>
      <c r="B153" s="65"/>
      <c r="C153" s="65" t="s">
        <v>43</v>
      </c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6">
        <v>0</v>
      </c>
      <c r="T153" s="66"/>
      <c r="U153" s="66"/>
      <c r="V153" s="66">
        <v>29400</v>
      </c>
      <c r="W153" s="66"/>
      <c r="X153" s="66"/>
      <c r="Y153" s="66">
        <v>25615</v>
      </c>
      <c r="Z153" s="66"/>
      <c r="AA153" s="66"/>
      <c r="AB153" s="66">
        <v>21285.43</v>
      </c>
      <c r="AC153" s="66"/>
      <c r="AD153" s="66"/>
      <c r="AE153" s="58"/>
      <c r="AF153" s="59"/>
      <c r="AG153" s="67" t="s">
        <v>299</v>
      </c>
      <c r="AH153" s="67"/>
    </row>
    <row r="154" spans="1:34" s="40" customFormat="1" ht="11.25" customHeight="1" x14ac:dyDescent="0.25">
      <c r="A154" s="68" t="s">
        <v>192</v>
      </c>
      <c r="B154" s="68"/>
      <c r="C154" s="68" t="s">
        <v>20</v>
      </c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9">
        <v>0</v>
      </c>
      <c r="T154" s="69"/>
      <c r="U154" s="69"/>
      <c r="V154" s="69">
        <v>900</v>
      </c>
      <c r="W154" s="69"/>
      <c r="X154" s="69"/>
      <c r="Y154" s="69">
        <v>1200</v>
      </c>
      <c r="Z154" s="69"/>
      <c r="AA154" s="69"/>
      <c r="AB154" s="69">
        <v>1330.13</v>
      </c>
      <c r="AC154" s="69"/>
      <c r="AD154" s="69"/>
      <c r="AE154" s="58"/>
      <c r="AF154" s="59"/>
      <c r="AG154" s="70" t="s">
        <v>300</v>
      </c>
      <c r="AH154" s="70"/>
    </row>
    <row r="155" spans="1:34" s="40" customFormat="1" ht="11.25" customHeight="1" x14ac:dyDescent="0.25">
      <c r="A155" s="68" t="s">
        <v>205</v>
      </c>
      <c r="B155" s="68"/>
      <c r="C155" s="68" t="s">
        <v>21</v>
      </c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9">
        <v>0</v>
      </c>
      <c r="T155" s="69"/>
      <c r="U155" s="69"/>
      <c r="V155" s="69">
        <v>0</v>
      </c>
      <c r="W155" s="69"/>
      <c r="X155" s="69"/>
      <c r="Y155" s="69">
        <v>300</v>
      </c>
      <c r="Z155" s="69"/>
      <c r="AA155" s="69"/>
      <c r="AB155" s="69">
        <v>305</v>
      </c>
      <c r="AC155" s="69"/>
      <c r="AD155" s="69"/>
      <c r="AE155" s="58"/>
      <c r="AF155" s="59"/>
      <c r="AG155" s="70" t="s">
        <v>301</v>
      </c>
      <c r="AH155" s="70"/>
    </row>
    <row r="156" spans="1:34" s="40" customFormat="1" ht="11.25" customHeight="1" x14ac:dyDescent="0.25">
      <c r="A156" s="68" t="s">
        <v>193</v>
      </c>
      <c r="B156" s="68"/>
      <c r="C156" s="68" t="s">
        <v>22</v>
      </c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9">
        <v>262.8</v>
      </c>
      <c r="T156" s="69"/>
      <c r="U156" s="69"/>
      <c r="V156" s="69">
        <v>900</v>
      </c>
      <c r="W156" s="69"/>
      <c r="X156" s="69"/>
      <c r="Y156" s="69">
        <v>900</v>
      </c>
      <c r="Z156" s="69"/>
      <c r="AA156" s="69"/>
      <c r="AB156" s="69">
        <v>1025.1300000000001</v>
      </c>
      <c r="AC156" s="69"/>
      <c r="AD156" s="69"/>
      <c r="AE156" s="58">
        <f t="shared" si="5"/>
        <v>390.07990867579912</v>
      </c>
      <c r="AF156" s="59"/>
      <c r="AG156" s="70" t="s">
        <v>302</v>
      </c>
      <c r="AH156" s="70"/>
    </row>
    <row r="157" spans="1:34" s="40" customFormat="1" ht="11.25" customHeight="1" x14ac:dyDescent="0.25">
      <c r="A157" s="68" t="s">
        <v>211</v>
      </c>
      <c r="B157" s="68"/>
      <c r="C157" s="68" t="s">
        <v>23</v>
      </c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9">
        <v>0</v>
      </c>
      <c r="T157" s="69"/>
      <c r="U157" s="69"/>
      <c r="V157" s="69">
        <v>340</v>
      </c>
      <c r="W157" s="69"/>
      <c r="X157" s="69"/>
      <c r="Y157" s="69">
        <v>5340</v>
      </c>
      <c r="Z157" s="69"/>
      <c r="AA157" s="69"/>
      <c r="AB157" s="69">
        <v>12229.28</v>
      </c>
      <c r="AC157" s="69"/>
      <c r="AD157" s="69"/>
      <c r="AE157" s="58"/>
      <c r="AF157" s="59"/>
      <c r="AG157" s="70" t="s">
        <v>303</v>
      </c>
      <c r="AH157" s="70"/>
    </row>
    <row r="158" spans="1:34" s="40" customFormat="1" ht="11.25" customHeight="1" x14ac:dyDescent="0.25">
      <c r="A158" s="68" t="s">
        <v>213</v>
      </c>
      <c r="B158" s="68"/>
      <c r="C158" s="68" t="s">
        <v>24</v>
      </c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9">
        <v>1967.44</v>
      </c>
      <c r="T158" s="69"/>
      <c r="U158" s="69"/>
      <c r="V158" s="69">
        <v>340</v>
      </c>
      <c r="W158" s="69"/>
      <c r="X158" s="69"/>
      <c r="Y158" s="69">
        <v>340</v>
      </c>
      <c r="Z158" s="69"/>
      <c r="AA158" s="69"/>
      <c r="AB158" s="69">
        <v>7496.27</v>
      </c>
      <c r="AC158" s="69"/>
      <c r="AD158" s="69"/>
      <c r="AE158" s="58">
        <f t="shared" si="5"/>
        <v>381.01644776969061</v>
      </c>
      <c r="AF158" s="59"/>
      <c r="AG158" s="70" t="s">
        <v>304</v>
      </c>
      <c r="AH158" s="70"/>
    </row>
    <row r="159" spans="1:34" s="40" customFormat="1" ht="11.25" customHeight="1" x14ac:dyDescent="0.25">
      <c r="A159" s="68" t="s">
        <v>215</v>
      </c>
      <c r="B159" s="68"/>
      <c r="C159" s="68" t="s">
        <v>25</v>
      </c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9">
        <v>8565.66</v>
      </c>
      <c r="T159" s="69"/>
      <c r="U159" s="69"/>
      <c r="V159" s="69">
        <v>0</v>
      </c>
      <c r="W159" s="69"/>
      <c r="X159" s="69"/>
      <c r="Y159" s="69">
        <v>5000</v>
      </c>
      <c r="Z159" s="69"/>
      <c r="AA159" s="69"/>
      <c r="AB159" s="69">
        <v>4733.01</v>
      </c>
      <c r="AC159" s="69"/>
      <c r="AD159" s="69"/>
      <c r="AE159" s="58">
        <f t="shared" si="5"/>
        <v>55.255637043730431</v>
      </c>
      <c r="AF159" s="59"/>
      <c r="AG159" s="70" t="s">
        <v>305</v>
      </c>
      <c r="AH159" s="70"/>
    </row>
    <row r="160" spans="1:34" s="40" customFormat="1" ht="11.25" customHeight="1" x14ac:dyDescent="0.25">
      <c r="A160" s="68" t="s">
        <v>226</v>
      </c>
      <c r="B160" s="68"/>
      <c r="C160" s="68" t="s">
        <v>29</v>
      </c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9">
        <v>0</v>
      </c>
      <c r="T160" s="69"/>
      <c r="U160" s="69"/>
      <c r="V160" s="69">
        <v>16660</v>
      </c>
      <c r="W160" s="69"/>
      <c r="X160" s="69"/>
      <c r="Y160" s="69">
        <v>10000</v>
      </c>
      <c r="Z160" s="69"/>
      <c r="AA160" s="69"/>
      <c r="AB160" s="69">
        <v>4207.4399999999996</v>
      </c>
      <c r="AC160" s="69"/>
      <c r="AD160" s="69"/>
      <c r="AE160" s="58"/>
      <c r="AF160" s="59"/>
      <c r="AG160" s="70" t="s">
        <v>306</v>
      </c>
      <c r="AH160" s="70"/>
    </row>
    <row r="161" spans="1:34" s="40" customFormat="1" ht="11.25" customHeight="1" x14ac:dyDescent="0.25">
      <c r="A161" s="68" t="s">
        <v>228</v>
      </c>
      <c r="B161" s="68"/>
      <c r="C161" s="68" t="s">
        <v>229</v>
      </c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9">
        <v>2982</v>
      </c>
      <c r="T161" s="69"/>
      <c r="U161" s="69"/>
      <c r="V161" s="69">
        <v>5000</v>
      </c>
      <c r="W161" s="69"/>
      <c r="X161" s="69"/>
      <c r="Y161" s="69">
        <v>5000</v>
      </c>
      <c r="Z161" s="69"/>
      <c r="AA161" s="69"/>
      <c r="AB161" s="69">
        <v>4193</v>
      </c>
      <c r="AC161" s="69"/>
      <c r="AD161" s="69"/>
      <c r="AE161" s="58">
        <f t="shared" si="5"/>
        <v>140.61032863849766</v>
      </c>
      <c r="AF161" s="59"/>
      <c r="AG161" s="70" t="s">
        <v>307</v>
      </c>
      <c r="AH161" s="70"/>
    </row>
    <row r="162" spans="1:34" s="40" customFormat="1" ht="11.25" customHeight="1" x14ac:dyDescent="0.25">
      <c r="A162" s="68" t="s">
        <v>231</v>
      </c>
      <c r="B162" s="68"/>
      <c r="C162" s="68" t="s">
        <v>46</v>
      </c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9">
        <v>6015.63</v>
      </c>
      <c r="T162" s="69"/>
      <c r="U162" s="69"/>
      <c r="V162" s="69">
        <v>11660</v>
      </c>
      <c r="W162" s="69"/>
      <c r="X162" s="69"/>
      <c r="Y162" s="69">
        <v>5000</v>
      </c>
      <c r="Z162" s="69"/>
      <c r="AA162" s="69"/>
      <c r="AB162" s="69">
        <v>14.44</v>
      </c>
      <c r="AC162" s="69"/>
      <c r="AD162" s="69"/>
      <c r="AE162" s="58">
        <f t="shared" si="5"/>
        <v>0.2400413589266627</v>
      </c>
      <c r="AF162" s="59"/>
      <c r="AG162" s="70" t="s">
        <v>308</v>
      </c>
      <c r="AH162" s="70"/>
    </row>
    <row r="163" spans="1:34" s="40" customFormat="1" ht="11.25" customHeight="1" x14ac:dyDescent="0.25">
      <c r="A163" s="68" t="s">
        <v>245</v>
      </c>
      <c r="B163" s="68"/>
      <c r="C163" s="68" t="s">
        <v>32</v>
      </c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9">
        <v>0</v>
      </c>
      <c r="T163" s="69"/>
      <c r="U163" s="69"/>
      <c r="V163" s="69">
        <v>11500</v>
      </c>
      <c r="W163" s="69"/>
      <c r="X163" s="69"/>
      <c r="Y163" s="69">
        <v>9075</v>
      </c>
      <c r="Z163" s="69"/>
      <c r="AA163" s="69"/>
      <c r="AB163" s="69">
        <v>3518.58</v>
      </c>
      <c r="AC163" s="69"/>
      <c r="AD163" s="69"/>
      <c r="AE163" s="58"/>
      <c r="AF163" s="59"/>
      <c r="AG163" s="70" t="s">
        <v>309</v>
      </c>
      <c r="AH163" s="70"/>
    </row>
    <row r="164" spans="1:34" s="40" customFormat="1" ht="11.25" customHeight="1" x14ac:dyDescent="0.25">
      <c r="A164" s="68" t="s">
        <v>249</v>
      </c>
      <c r="B164" s="68"/>
      <c r="C164" s="68" t="s">
        <v>32</v>
      </c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9">
        <v>10355.82</v>
      </c>
      <c r="T164" s="69"/>
      <c r="U164" s="69"/>
      <c r="V164" s="69">
        <v>11500</v>
      </c>
      <c r="W164" s="69"/>
      <c r="X164" s="69"/>
      <c r="Y164" s="69">
        <v>9075</v>
      </c>
      <c r="Z164" s="69"/>
      <c r="AA164" s="69"/>
      <c r="AB164" s="69">
        <v>3518.58</v>
      </c>
      <c r="AC164" s="69"/>
      <c r="AD164" s="69"/>
      <c r="AE164" s="58">
        <f>AB164/S164*100</f>
        <v>33.976836213839171</v>
      </c>
      <c r="AF164" s="59"/>
      <c r="AG164" s="70" t="s">
        <v>309</v>
      </c>
      <c r="AH164" s="70"/>
    </row>
    <row r="165" spans="1:34" ht="11.25" customHeight="1" x14ac:dyDescent="0.25">
      <c r="A165" s="5"/>
      <c r="B165" s="5"/>
      <c r="C165" s="62" t="s">
        <v>142</v>
      </c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3">
        <f>S170+S172+S174+S177+S179+S181+S184+S188</f>
        <v>1061156.9400000002</v>
      </c>
      <c r="T165" s="63"/>
      <c r="U165" s="63"/>
      <c r="V165" s="63">
        <v>1119060</v>
      </c>
      <c r="W165" s="63"/>
      <c r="X165" s="63"/>
      <c r="Y165" s="63">
        <v>1197610</v>
      </c>
      <c r="Z165" s="63"/>
      <c r="AA165" s="63"/>
      <c r="AB165" s="63">
        <v>1172537.9099999999</v>
      </c>
      <c r="AC165" s="63"/>
      <c r="AD165" s="63"/>
      <c r="AE165" s="58">
        <f t="shared" ref="AE165:AE198" si="6">AB165/S165*100</f>
        <v>110.49618259105007</v>
      </c>
      <c r="AF165" s="59"/>
      <c r="AG165" s="64" t="s">
        <v>310</v>
      </c>
      <c r="AH165" s="64"/>
    </row>
    <row r="166" spans="1:34" ht="12.75" customHeight="1" x14ac:dyDescent="0.25">
      <c r="A166" s="61" t="s">
        <v>83</v>
      </c>
      <c r="B166" s="61"/>
      <c r="C166" s="62" t="s">
        <v>144</v>
      </c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3">
        <v>0</v>
      </c>
      <c r="T166" s="63"/>
      <c r="U166" s="63"/>
      <c r="V166" s="63">
        <v>1119060</v>
      </c>
      <c r="W166" s="63"/>
      <c r="X166" s="63"/>
      <c r="Y166" s="63">
        <v>1197610</v>
      </c>
      <c r="Z166" s="63"/>
      <c r="AA166" s="63"/>
      <c r="AB166" s="63">
        <v>1172537.9099999999</v>
      </c>
      <c r="AC166" s="63"/>
      <c r="AD166" s="63"/>
      <c r="AE166" s="58"/>
      <c r="AF166" s="59"/>
      <c r="AG166" s="64" t="s">
        <v>310</v>
      </c>
      <c r="AH166" s="64"/>
    </row>
    <row r="167" spans="1:34" s="40" customFormat="1" ht="11.25" customHeight="1" x14ac:dyDescent="0.25">
      <c r="A167" s="65" t="s">
        <v>175</v>
      </c>
      <c r="B167" s="65"/>
      <c r="C167" s="65" t="s">
        <v>176</v>
      </c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6">
        <v>0</v>
      </c>
      <c r="T167" s="66"/>
      <c r="U167" s="66"/>
      <c r="V167" s="66">
        <v>1114060</v>
      </c>
      <c r="W167" s="66"/>
      <c r="X167" s="66"/>
      <c r="Y167" s="66">
        <v>1192610</v>
      </c>
      <c r="Z167" s="66"/>
      <c r="AA167" s="66"/>
      <c r="AB167" s="66">
        <v>1169895.5900000001</v>
      </c>
      <c r="AC167" s="66"/>
      <c r="AD167" s="66"/>
      <c r="AE167" s="58"/>
      <c r="AF167" s="59"/>
      <c r="AG167" s="67" t="s">
        <v>311</v>
      </c>
      <c r="AH167" s="67"/>
    </row>
    <row r="168" spans="1:34" s="40" customFormat="1" ht="11.25" customHeight="1" x14ac:dyDescent="0.25">
      <c r="A168" s="65" t="s">
        <v>177</v>
      </c>
      <c r="B168" s="65"/>
      <c r="C168" s="65" t="s">
        <v>178</v>
      </c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6">
        <v>0</v>
      </c>
      <c r="T168" s="66"/>
      <c r="U168" s="66"/>
      <c r="V168" s="66">
        <v>1007700</v>
      </c>
      <c r="W168" s="66"/>
      <c r="X168" s="66"/>
      <c r="Y168" s="66">
        <v>1090110</v>
      </c>
      <c r="Z168" s="66"/>
      <c r="AA168" s="66"/>
      <c r="AB168" s="66">
        <v>1081968.58</v>
      </c>
      <c r="AC168" s="66"/>
      <c r="AD168" s="66"/>
      <c r="AE168" s="58"/>
      <c r="AF168" s="59"/>
      <c r="AG168" s="67" t="s">
        <v>312</v>
      </c>
      <c r="AH168" s="67"/>
    </row>
    <row r="169" spans="1:34" s="40" customFormat="1" ht="11.25" customHeight="1" x14ac:dyDescent="0.25">
      <c r="A169" s="68" t="s">
        <v>180</v>
      </c>
      <c r="B169" s="68"/>
      <c r="C169" s="68" t="s">
        <v>181</v>
      </c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9">
        <v>0</v>
      </c>
      <c r="T169" s="69"/>
      <c r="U169" s="69"/>
      <c r="V169" s="69">
        <v>827700</v>
      </c>
      <c r="W169" s="69"/>
      <c r="X169" s="69"/>
      <c r="Y169" s="69">
        <v>910000</v>
      </c>
      <c r="Z169" s="69"/>
      <c r="AA169" s="69"/>
      <c r="AB169" s="69">
        <v>903051.84</v>
      </c>
      <c r="AC169" s="69"/>
      <c r="AD169" s="69"/>
      <c r="AE169" s="58"/>
      <c r="AF169" s="59"/>
      <c r="AG169" s="70" t="s">
        <v>313</v>
      </c>
      <c r="AH169" s="70"/>
    </row>
    <row r="170" spans="1:34" s="40" customFormat="1" ht="11.25" customHeight="1" x14ac:dyDescent="0.25">
      <c r="A170" s="68" t="s">
        <v>183</v>
      </c>
      <c r="B170" s="68"/>
      <c r="C170" s="68" t="s">
        <v>17</v>
      </c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9">
        <v>800696.06</v>
      </c>
      <c r="T170" s="69"/>
      <c r="U170" s="69"/>
      <c r="V170" s="69">
        <v>827700</v>
      </c>
      <c r="W170" s="69"/>
      <c r="X170" s="69"/>
      <c r="Y170" s="69">
        <v>910000</v>
      </c>
      <c r="Z170" s="69"/>
      <c r="AA170" s="69"/>
      <c r="AB170" s="69">
        <v>903051.84</v>
      </c>
      <c r="AC170" s="69"/>
      <c r="AD170" s="69"/>
      <c r="AE170" s="58">
        <f t="shared" si="6"/>
        <v>112.78335002672549</v>
      </c>
      <c r="AF170" s="59"/>
      <c r="AG170" s="70" t="s">
        <v>313</v>
      </c>
      <c r="AH170" s="70"/>
    </row>
    <row r="171" spans="1:34" s="40" customFormat="1" ht="11.25" customHeight="1" x14ac:dyDescent="0.25">
      <c r="A171" s="68" t="s">
        <v>184</v>
      </c>
      <c r="B171" s="68"/>
      <c r="C171" s="68" t="s">
        <v>18</v>
      </c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9">
        <v>0</v>
      </c>
      <c r="T171" s="69"/>
      <c r="U171" s="69"/>
      <c r="V171" s="69">
        <v>35000</v>
      </c>
      <c r="W171" s="69"/>
      <c r="X171" s="69"/>
      <c r="Y171" s="69">
        <v>30110</v>
      </c>
      <c r="Z171" s="69"/>
      <c r="AA171" s="69"/>
      <c r="AB171" s="69">
        <v>29913.26</v>
      </c>
      <c r="AC171" s="69"/>
      <c r="AD171" s="69"/>
      <c r="AE171" s="58"/>
      <c r="AF171" s="59"/>
      <c r="AG171" s="70" t="s">
        <v>314</v>
      </c>
      <c r="AH171" s="70"/>
    </row>
    <row r="172" spans="1:34" s="40" customFormat="1" ht="11.25" customHeight="1" x14ac:dyDescent="0.25">
      <c r="A172" s="68" t="s">
        <v>185</v>
      </c>
      <c r="B172" s="68"/>
      <c r="C172" s="68" t="s">
        <v>18</v>
      </c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9">
        <v>29220.27</v>
      </c>
      <c r="T172" s="69"/>
      <c r="U172" s="69"/>
      <c r="V172" s="69">
        <v>35000</v>
      </c>
      <c r="W172" s="69"/>
      <c r="X172" s="69"/>
      <c r="Y172" s="69">
        <v>30110</v>
      </c>
      <c r="Z172" s="69"/>
      <c r="AA172" s="69"/>
      <c r="AB172" s="69">
        <v>29913.26</v>
      </c>
      <c r="AC172" s="69"/>
      <c r="AD172" s="69"/>
      <c r="AE172" s="58">
        <f t="shared" si="6"/>
        <v>102.3716071069843</v>
      </c>
      <c r="AF172" s="59"/>
      <c r="AG172" s="70" t="s">
        <v>314</v>
      </c>
      <c r="AH172" s="70"/>
    </row>
    <row r="173" spans="1:34" s="40" customFormat="1" ht="11.25" customHeight="1" x14ac:dyDescent="0.25">
      <c r="A173" s="68" t="s">
        <v>186</v>
      </c>
      <c r="B173" s="68"/>
      <c r="C173" s="68" t="s">
        <v>187</v>
      </c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9">
        <v>0</v>
      </c>
      <c r="T173" s="69"/>
      <c r="U173" s="69"/>
      <c r="V173" s="69">
        <v>145000</v>
      </c>
      <c r="W173" s="69"/>
      <c r="X173" s="69"/>
      <c r="Y173" s="69">
        <v>150000</v>
      </c>
      <c r="Z173" s="69"/>
      <c r="AA173" s="69"/>
      <c r="AB173" s="69">
        <v>149003.48000000001</v>
      </c>
      <c r="AC173" s="69"/>
      <c r="AD173" s="69"/>
      <c r="AE173" s="58"/>
      <c r="AF173" s="59"/>
      <c r="AG173" s="70" t="s">
        <v>315</v>
      </c>
      <c r="AH173" s="70"/>
    </row>
    <row r="174" spans="1:34" s="40" customFormat="1" ht="11.25" customHeight="1" x14ac:dyDescent="0.25">
      <c r="A174" s="68" t="s">
        <v>189</v>
      </c>
      <c r="B174" s="68"/>
      <c r="C174" s="68" t="s">
        <v>19</v>
      </c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9">
        <v>132095.38</v>
      </c>
      <c r="T174" s="69"/>
      <c r="U174" s="69"/>
      <c r="V174" s="69">
        <v>145000</v>
      </c>
      <c r="W174" s="69"/>
      <c r="X174" s="69"/>
      <c r="Y174" s="69">
        <v>150000</v>
      </c>
      <c r="Z174" s="69"/>
      <c r="AA174" s="69"/>
      <c r="AB174" s="69">
        <v>149003.48000000001</v>
      </c>
      <c r="AC174" s="69"/>
      <c r="AD174" s="69"/>
      <c r="AE174" s="58">
        <f t="shared" si="6"/>
        <v>112.79991775639692</v>
      </c>
      <c r="AF174" s="59"/>
      <c r="AG174" s="70" t="s">
        <v>315</v>
      </c>
      <c r="AH174" s="70"/>
    </row>
    <row r="175" spans="1:34" s="40" customFormat="1" ht="11.25" customHeight="1" x14ac:dyDescent="0.25">
      <c r="A175" s="65" t="s">
        <v>190</v>
      </c>
      <c r="B175" s="65"/>
      <c r="C175" s="65" t="s">
        <v>43</v>
      </c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6">
        <v>0</v>
      </c>
      <c r="T175" s="66"/>
      <c r="U175" s="66"/>
      <c r="V175" s="66">
        <v>96360</v>
      </c>
      <c r="W175" s="66"/>
      <c r="X175" s="66"/>
      <c r="Y175" s="66">
        <v>92000</v>
      </c>
      <c r="Z175" s="66"/>
      <c r="AA175" s="66"/>
      <c r="AB175" s="66">
        <v>77493.06</v>
      </c>
      <c r="AC175" s="66"/>
      <c r="AD175" s="66"/>
      <c r="AE175" s="58"/>
      <c r="AF175" s="59"/>
      <c r="AG175" s="67" t="s">
        <v>316</v>
      </c>
      <c r="AH175" s="67"/>
    </row>
    <row r="176" spans="1:34" s="40" customFormat="1" ht="11.25" customHeight="1" x14ac:dyDescent="0.25">
      <c r="A176" s="68" t="s">
        <v>192</v>
      </c>
      <c r="B176" s="68"/>
      <c r="C176" s="68" t="s">
        <v>20</v>
      </c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9">
        <v>0</v>
      </c>
      <c r="T176" s="69"/>
      <c r="U176" s="69"/>
      <c r="V176" s="69">
        <v>40000</v>
      </c>
      <c r="W176" s="69"/>
      <c r="X176" s="69"/>
      <c r="Y176" s="69">
        <v>40000</v>
      </c>
      <c r="Z176" s="69"/>
      <c r="AA176" s="69"/>
      <c r="AB176" s="69">
        <v>36398.519999999997</v>
      </c>
      <c r="AC176" s="69"/>
      <c r="AD176" s="69"/>
      <c r="AE176" s="58"/>
      <c r="AF176" s="59"/>
      <c r="AG176" s="70" t="s">
        <v>317</v>
      </c>
      <c r="AH176" s="70"/>
    </row>
    <row r="177" spans="1:34" s="40" customFormat="1" ht="11.25" customHeight="1" x14ac:dyDescent="0.25">
      <c r="A177" s="68" t="s">
        <v>193</v>
      </c>
      <c r="B177" s="68"/>
      <c r="C177" s="68" t="s">
        <v>22</v>
      </c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9">
        <v>35085.480000000003</v>
      </c>
      <c r="T177" s="69"/>
      <c r="U177" s="69"/>
      <c r="V177" s="69">
        <v>40000</v>
      </c>
      <c r="W177" s="69"/>
      <c r="X177" s="69"/>
      <c r="Y177" s="69">
        <v>40000</v>
      </c>
      <c r="Z177" s="69"/>
      <c r="AA177" s="69"/>
      <c r="AB177" s="69">
        <v>36398.519999999997</v>
      </c>
      <c r="AC177" s="69"/>
      <c r="AD177" s="69"/>
      <c r="AE177" s="58">
        <f t="shared" si="6"/>
        <v>103.74240284014924</v>
      </c>
      <c r="AF177" s="59"/>
      <c r="AG177" s="70" t="s">
        <v>317</v>
      </c>
      <c r="AH177" s="70"/>
    </row>
    <row r="178" spans="1:34" s="40" customFormat="1" ht="11.25" customHeight="1" x14ac:dyDescent="0.25">
      <c r="A178" s="68" t="s">
        <v>211</v>
      </c>
      <c r="B178" s="68"/>
      <c r="C178" s="68" t="s">
        <v>23</v>
      </c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9">
        <v>0</v>
      </c>
      <c r="T178" s="69"/>
      <c r="U178" s="69"/>
      <c r="V178" s="69">
        <v>54060</v>
      </c>
      <c r="W178" s="69"/>
      <c r="X178" s="69"/>
      <c r="Y178" s="69">
        <v>49500</v>
      </c>
      <c r="Z178" s="69"/>
      <c r="AA178" s="69"/>
      <c r="AB178" s="69">
        <v>38598.54</v>
      </c>
      <c r="AC178" s="69"/>
      <c r="AD178" s="69"/>
      <c r="AE178" s="58"/>
      <c r="AF178" s="59"/>
      <c r="AG178" s="70" t="s">
        <v>318</v>
      </c>
      <c r="AH178" s="70"/>
    </row>
    <row r="179" spans="1:34" s="40" customFormat="1" ht="11.25" customHeight="1" x14ac:dyDescent="0.25">
      <c r="A179" s="68" t="s">
        <v>215</v>
      </c>
      <c r="B179" s="68"/>
      <c r="C179" s="68" t="s">
        <v>25</v>
      </c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9">
        <v>47187.64</v>
      </c>
      <c r="T179" s="69"/>
      <c r="U179" s="69"/>
      <c r="V179" s="69">
        <v>54060</v>
      </c>
      <c r="W179" s="69"/>
      <c r="X179" s="69"/>
      <c r="Y179" s="69">
        <v>49500</v>
      </c>
      <c r="Z179" s="69"/>
      <c r="AA179" s="69"/>
      <c r="AB179" s="69">
        <v>38598.54</v>
      </c>
      <c r="AC179" s="69"/>
      <c r="AD179" s="69"/>
      <c r="AE179" s="58">
        <f t="shared" si="6"/>
        <v>81.797987778155473</v>
      </c>
      <c r="AF179" s="59"/>
      <c r="AG179" s="70" t="s">
        <v>318</v>
      </c>
      <c r="AH179" s="70"/>
    </row>
    <row r="180" spans="1:34" s="40" customFormat="1" ht="11.25" customHeight="1" x14ac:dyDescent="0.25">
      <c r="A180" s="68" t="s">
        <v>245</v>
      </c>
      <c r="B180" s="68"/>
      <c r="C180" s="68" t="s">
        <v>32</v>
      </c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9">
        <v>0</v>
      </c>
      <c r="T180" s="69"/>
      <c r="U180" s="69"/>
      <c r="V180" s="69">
        <v>2300</v>
      </c>
      <c r="W180" s="69"/>
      <c r="X180" s="69"/>
      <c r="Y180" s="69">
        <v>2500</v>
      </c>
      <c r="Z180" s="69"/>
      <c r="AA180" s="69"/>
      <c r="AB180" s="69">
        <v>2496</v>
      </c>
      <c r="AC180" s="69"/>
      <c r="AD180" s="69"/>
      <c r="AE180" s="58"/>
      <c r="AF180" s="59"/>
      <c r="AG180" s="70" t="s">
        <v>319</v>
      </c>
      <c r="AH180" s="70"/>
    </row>
    <row r="181" spans="1:34" s="40" customFormat="1" ht="11.25" customHeight="1" x14ac:dyDescent="0.25">
      <c r="A181" s="68" t="s">
        <v>320</v>
      </c>
      <c r="B181" s="68"/>
      <c r="C181" s="68" t="s">
        <v>34</v>
      </c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9">
        <v>1820</v>
      </c>
      <c r="T181" s="69"/>
      <c r="U181" s="69"/>
      <c r="V181" s="69">
        <v>2300</v>
      </c>
      <c r="W181" s="69"/>
      <c r="X181" s="69"/>
      <c r="Y181" s="69">
        <v>2500</v>
      </c>
      <c r="Z181" s="69"/>
      <c r="AA181" s="69"/>
      <c r="AB181" s="69">
        <v>2496</v>
      </c>
      <c r="AC181" s="69"/>
      <c r="AD181" s="69"/>
      <c r="AE181" s="58">
        <f t="shared" si="6"/>
        <v>137.14285714285714</v>
      </c>
      <c r="AF181" s="59"/>
      <c r="AG181" s="70" t="s">
        <v>319</v>
      </c>
      <c r="AH181" s="70"/>
    </row>
    <row r="182" spans="1:34" s="40" customFormat="1" ht="11.25" customHeight="1" x14ac:dyDescent="0.25">
      <c r="A182" s="65" t="s">
        <v>321</v>
      </c>
      <c r="B182" s="65"/>
      <c r="C182" s="65" t="s">
        <v>322</v>
      </c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6">
        <v>0</v>
      </c>
      <c r="T182" s="66"/>
      <c r="U182" s="66"/>
      <c r="V182" s="66">
        <v>10000</v>
      </c>
      <c r="W182" s="66"/>
      <c r="X182" s="66"/>
      <c r="Y182" s="66">
        <v>10500</v>
      </c>
      <c r="Z182" s="66"/>
      <c r="AA182" s="66"/>
      <c r="AB182" s="66">
        <v>10433.950000000001</v>
      </c>
      <c r="AC182" s="66"/>
      <c r="AD182" s="66"/>
      <c r="AE182" s="58"/>
      <c r="AF182" s="59"/>
      <c r="AG182" s="67" t="s">
        <v>323</v>
      </c>
      <c r="AH182" s="67"/>
    </row>
    <row r="183" spans="1:34" s="40" customFormat="1" ht="11.25" customHeight="1" x14ac:dyDescent="0.25">
      <c r="A183" s="68" t="s">
        <v>324</v>
      </c>
      <c r="B183" s="68"/>
      <c r="C183" s="68" t="s">
        <v>51</v>
      </c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9">
        <v>0</v>
      </c>
      <c r="T183" s="69"/>
      <c r="U183" s="69"/>
      <c r="V183" s="69">
        <v>10000</v>
      </c>
      <c r="W183" s="69"/>
      <c r="X183" s="69"/>
      <c r="Y183" s="69">
        <v>10500</v>
      </c>
      <c r="Z183" s="69"/>
      <c r="AA183" s="69"/>
      <c r="AB183" s="69">
        <v>10433.950000000001</v>
      </c>
      <c r="AC183" s="69"/>
      <c r="AD183" s="69"/>
      <c r="AE183" s="58"/>
      <c r="AF183" s="59"/>
      <c r="AG183" s="70" t="s">
        <v>323</v>
      </c>
      <c r="AH183" s="70"/>
    </row>
    <row r="184" spans="1:34" s="40" customFormat="1" ht="11.25" customHeight="1" x14ac:dyDescent="0.25">
      <c r="A184" s="68" t="s">
        <v>325</v>
      </c>
      <c r="B184" s="68"/>
      <c r="C184" s="68" t="s">
        <v>36</v>
      </c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9">
        <v>10958.51</v>
      </c>
      <c r="T184" s="69"/>
      <c r="U184" s="69"/>
      <c r="V184" s="69">
        <v>10000</v>
      </c>
      <c r="W184" s="69"/>
      <c r="X184" s="69"/>
      <c r="Y184" s="69">
        <v>10500</v>
      </c>
      <c r="Z184" s="69"/>
      <c r="AA184" s="69"/>
      <c r="AB184" s="69">
        <v>10433.950000000001</v>
      </c>
      <c r="AC184" s="69"/>
      <c r="AD184" s="69"/>
      <c r="AE184" s="58">
        <f t="shared" si="6"/>
        <v>95.213217855347125</v>
      </c>
      <c r="AF184" s="59"/>
      <c r="AG184" s="70" t="s">
        <v>323</v>
      </c>
      <c r="AH184" s="70"/>
    </row>
    <row r="185" spans="1:34" s="40" customFormat="1" ht="11.25" customHeight="1" x14ac:dyDescent="0.25">
      <c r="A185" s="65" t="s">
        <v>269</v>
      </c>
      <c r="B185" s="65"/>
      <c r="C185" s="65" t="s">
        <v>270</v>
      </c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6">
        <v>0</v>
      </c>
      <c r="T185" s="66"/>
      <c r="U185" s="66"/>
      <c r="V185" s="66">
        <v>5000</v>
      </c>
      <c r="W185" s="66"/>
      <c r="X185" s="66"/>
      <c r="Y185" s="66">
        <v>5000</v>
      </c>
      <c r="Z185" s="66"/>
      <c r="AA185" s="66"/>
      <c r="AB185" s="66">
        <v>2642.32</v>
      </c>
      <c r="AC185" s="66"/>
      <c r="AD185" s="66"/>
      <c r="AE185" s="58"/>
      <c r="AF185" s="59"/>
      <c r="AG185" s="67" t="s">
        <v>146</v>
      </c>
      <c r="AH185" s="67"/>
    </row>
    <row r="186" spans="1:34" s="40" customFormat="1" ht="11.25" customHeight="1" x14ac:dyDescent="0.25">
      <c r="A186" s="65" t="s">
        <v>285</v>
      </c>
      <c r="B186" s="65"/>
      <c r="C186" s="65" t="s">
        <v>42</v>
      </c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6">
        <v>0</v>
      </c>
      <c r="T186" s="66"/>
      <c r="U186" s="66"/>
      <c r="V186" s="66">
        <v>5000</v>
      </c>
      <c r="W186" s="66"/>
      <c r="X186" s="66"/>
      <c r="Y186" s="66">
        <v>5000</v>
      </c>
      <c r="Z186" s="66"/>
      <c r="AA186" s="66"/>
      <c r="AB186" s="66">
        <v>2642.32</v>
      </c>
      <c r="AC186" s="66"/>
      <c r="AD186" s="66"/>
      <c r="AE186" s="58"/>
      <c r="AF186" s="59"/>
      <c r="AG186" s="67" t="s">
        <v>146</v>
      </c>
      <c r="AH186" s="67"/>
    </row>
    <row r="187" spans="1:34" s="40" customFormat="1" ht="11.25" customHeight="1" x14ac:dyDescent="0.25">
      <c r="A187" s="68" t="s">
        <v>326</v>
      </c>
      <c r="B187" s="68"/>
      <c r="C187" s="68" t="s">
        <v>41</v>
      </c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9">
        <v>0</v>
      </c>
      <c r="T187" s="69"/>
      <c r="U187" s="69"/>
      <c r="V187" s="69">
        <v>5000</v>
      </c>
      <c r="W187" s="69"/>
      <c r="X187" s="69"/>
      <c r="Y187" s="69">
        <v>5000</v>
      </c>
      <c r="Z187" s="69"/>
      <c r="AA187" s="69"/>
      <c r="AB187" s="69">
        <v>2642.32</v>
      </c>
      <c r="AC187" s="69"/>
      <c r="AD187" s="69"/>
      <c r="AE187" s="58"/>
      <c r="AF187" s="59"/>
      <c r="AG187" s="70" t="s">
        <v>146</v>
      </c>
      <c r="AH187" s="70"/>
    </row>
    <row r="188" spans="1:34" s="40" customFormat="1" ht="11.25" customHeight="1" x14ac:dyDescent="0.25">
      <c r="A188" s="68" t="s">
        <v>327</v>
      </c>
      <c r="B188" s="68"/>
      <c r="C188" s="68" t="s">
        <v>328</v>
      </c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9">
        <v>4093.6</v>
      </c>
      <c r="T188" s="69"/>
      <c r="U188" s="69"/>
      <c r="V188" s="69">
        <v>5000</v>
      </c>
      <c r="W188" s="69"/>
      <c r="X188" s="69"/>
      <c r="Y188" s="69">
        <v>5000</v>
      </c>
      <c r="Z188" s="69"/>
      <c r="AA188" s="69"/>
      <c r="AB188" s="69">
        <v>2642.32</v>
      </c>
      <c r="AC188" s="69"/>
      <c r="AD188" s="69"/>
      <c r="AE188" s="58">
        <f t="shared" si="6"/>
        <v>64.547586476451045</v>
      </c>
      <c r="AF188" s="59"/>
      <c r="AG188" s="70" t="s">
        <v>146</v>
      </c>
      <c r="AH188" s="70"/>
    </row>
    <row r="189" spans="1:34" ht="11.25" customHeight="1" x14ac:dyDescent="0.25">
      <c r="A189" s="5"/>
      <c r="B189" s="5"/>
      <c r="C189" s="62" t="s">
        <v>147</v>
      </c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3">
        <f>S194+S197+S198</f>
        <v>2929.3599999999997</v>
      </c>
      <c r="T189" s="63"/>
      <c r="U189" s="63"/>
      <c r="V189" s="63">
        <v>3000</v>
      </c>
      <c r="W189" s="63"/>
      <c r="X189" s="63"/>
      <c r="Y189" s="63">
        <v>3000</v>
      </c>
      <c r="Z189" s="63"/>
      <c r="AA189" s="63"/>
      <c r="AB189" s="63">
        <v>1456.76</v>
      </c>
      <c r="AC189" s="63"/>
      <c r="AD189" s="63"/>
      <c r="AE189" s="58">
        <f t="shared" si="6"/>
        <v>49.729633776661117</v>
      </c>
      <c r="AF189" s="59"/>
      <c r="AG189" s="64" t="s">
        <v>329</v>
      </c>
      <c r="AH189" s="64"/>
    </row>
    <row r="190" spans="1:34" ht="12.75" customHeight="1" x14ac:dyDescent="0.25">
      <c r="A190" s="61" t="s">
        <v>83</v>
      </c>
      <c r="B190" s="61"/>
      <c r="C190" s="62" t="s">
        <v>149</v>
      </c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3">
        <v>0</v>
      </c>
      <c r="T190" s="63"/>
      <c r="U190" s="63"/>
      <c r="V190" s="63">
        <v>3000</v>
      </c>
      <c r="W190" s="63"/>
      <c r="X190" s="63"/>
      <c r="Y190" s="63">
        <v>3000</v>
      </c>
      <c r="Z190" s="63"/>
      <c r="AA190" s="63"/>
      <c r="AB190" s="63">
        <v>1456.76</v>
      </c>
      <c r="AC190" s="63"/>
      <c r="AD190" s="63"/>
      <c r="AE190" s="58"/>
      <c r="AF190" s="59"/>
      <c r="AG190" s="64" t="s">
        <v>329</v>
      </c>
      <c r="AH190" s="64"/>
    </row>
    <row r="191" spans="1:34" s="40" customFormat="1" ht="11.25" customHeight="1" x14ac:dyDescent="0.25">
      <c r="A191" s="65" t="s">
        <v>175</v>
      </c>
      <c r="B191" s="65"/>
      <c r="C191" s="65" t="s">
        <v>176</v>
      </c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6">
        <v>0</v>
      </c>
      <c r="T191" s="66"/>
      <c r="U191" s="66"/>
      <c r="V191" s="66">
        <v>0</v>
      </c>
      <c r="W191" s="66"/>
      <c r="X191" s="66"/>
      <c r="Y191" s="66">
        <v>250</v>
      </c>
      <c r="Z191" s="66"/>
      <c r="AA191" s="66"/>
      <c r="AB191" s="66">
        <v>216.64</v>
      </c>
      <c r="AC191" s="66"/>
      <c r="AD191" s="66"/>
      <c r="AE191" s="58"/>
      <c r="AF191" s="59"/>
      <c r="AG191" s="67" t="s">
        <v>330</v>
      </c>
      <c r="AH191" s="67"/>
    </row>
    <row r="192" spans="1:34" s="40" customFormat="1" ht="11.25" customHeight="1" x14ac:dyDescent="0.25">
      <c r="A192" s="65" t="s">
        <v>190</v>
      </c>
      <c r="B192" s="65"/>
      <c r="C192" s="65" t="s">
        <v>43</v>
      </c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6">
        <v>0</v>
      </c>
      <c r="T192" s="66"/>
      <c r="U192" s="66"/>
      <c r="V192" s="66">
        <v>0</v>
      </c>
      <c r="W192" s="66"/>
      <c r="X192" s="66"/>
      <c r="Y192" s="66">
        <v>250</v>
      </c>
      <c r="Z192" s="66"/>
      <c r="AA192" s="66"/>
      <c r="AB192" s="66">
        <v>216.64</v>
      </c>
      <c r="AC192" s="66"/>
      <c r="AD192" s="66"/>
      <c r="AE192" s="58"/>
      <c r="AF192" s="59"/>
      <c r="AG192" s="67" t="s">
        <v>330</v>
      </c>
      <c r="AH192" s="67"/>
    </row>
    <row r="193" spans="1:34" s="40" customFormat="1" ht="11.25" customHeight="1" x14ac:dyDescent="0.25">
      <c r="A193" s="68" t="s">
        <v>245</v>
      </c>
      <c r="B193" s="68"/>
      <c r="C193" s="68" t="s">
        <v>32</v>
      </c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9">
        <v>0</v>
      </c>
      <c r="T193" s="69"/>
      <c r="U193" s="69"/>
      <c r="V193" s="69">
        <v>0</v>
      </c>
      <c r="W193" s="69"/>
      <c r="X193" s="69"/>
      <c r="Y193" s="69">
        <v>250</v>
      </c>
      <c r="Z193" s="69"/>
      <c r="AA193" s="69"/>
      <c r="AB193" s="69">
        <v>216.64</v>
      </c>
      <c r="AC193" s="69"/>
      <c r="AD193" s="69"/>
      <c r="AE193" s="58"/>
      <c r="AF193" s="59"/>
      <c r="AG193" s="70" t="s">
        <v>330</v>
      </c>
      <c r="AH193" s="70"/>
    </row>
    <row r="194" spans="1:34" s="40" customFormat="1" ht="11.25" customHeight="1" x14ac:dyDescent="0.25">
      <c r="A194" s="68" t="s">
        <v>249</v>
      </c>
      <c r="B194" s="68"/>
      <c r="C194" s="68" t="s">
        <v>32</v>
      </c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9">
        <v>140.6</v>
      </c>
      <c r="T194" s="69"/>
      <c r="U194" s="69"/>
      <c r="V194" s="69">
        <v>0</v>
      </c>
      <c r="W194" s="69"/>
      <c r="X194" s="69"/>
      <c r="Y194" s="69">
        <v>250</v>
      </c>
      <c r="Z194" s="69"/>
      <c r="AA194" s="69"/>
      <c r="AB194" s="69">
        <v>216.64</v>
      </c>
      <c r="AC194" s="69"/>
      <c r="AD194" s="69"/>
      <c r="AE194" s="58">
        <f t="shared" si="6"/>
        <v>154.08250355618776</v>
      </c>
      <c r="AF194" s="59"/>
      <c r="AG194" s="70" t="s">
        <v>330</v>
      </c>
      <c r="AH194" s="70"/>
    </row>
    <row r="195" spans="1:34" s="40" customFormat="1" ht="11.25" customHeight="1" x14ac:dyDescent="0.25">
      <c r="A195" s="65" t="s">
        <v>269</v>
      </c>
      <c r="B195" s="65"/>
      <c r="C195" s="65" t="s">
        <v>270</v>
      </c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6"/>
      <c r="T195" s="66"/>
      <c r="U195" s="66"/>
      <c r="V195" s="66">
        <v>3000</v>
      </c>
      <c r="W195" s="66"/>
      <c r="X195" s="66"/>
      <c r="Y195" s="66">
        <v>2750</v>
      </c>
      <c r="Z195" s="66"/>
      <c r="AA195" s="66"/>
      <c r="AB195" s="66">
        <v>1240.1199999999999</v>
      </c>
      <c r="AC195" s="66"/>
      <c r="AD195" s="66"/>
      <c r="AE195" s="58"/>
      <c r="AF195" s="59"/>
      <c r="AG195" s="67" t="s">
        <v>331</v>
      </c>
      <c r="AH195" s="67"/>
    </row>
    <row r="196" spans="1:34" s="40" customFormat="1" ht="11.25" customHeight="1" x14ac:dyDescent="0.25">
      <c r="A196" s="65" t="s">
        <v>285</v>
      </c>
      <c r="B196" s="65"/>
      <c r="C196" s="65" t="s">
        <v>42</v>
      </c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6">
        <v>0</v>
      </c>
      <c r="T196" s="66"/>
      <c r="U196" s="66"/>
      <c r="V196" s="66">
        <v>3000</v>
      </c>
      <c r="W196" s="66"/>
      <c r="X196" s="66"/>
      <c r="Y196" s="66">
        <v>2750</v>
      </c>
      <c r="Z196" s="66"/>
      <c r="AA196" s="66"/>
      <c r="AB196" s="66">
        <v>1240.1199999999999</v>
      </c>
      <c r="AC196" s="66"/>
      <c r="AD196" s="66"/>
      <c r="AE196" s="58"/>
      <c r="AF196" s="59"/>
      <c r="AG196" s="67" t="s">
        <v>331</v>
      </c>
      <c r="AH196" s="67"/>
    </row>
    <row r="197" spans="1:34" s="40" customFormat="1" ht="11.25" customHeight="1" x14ac:dyDescent="0.25">
      <c r="A197" s="68" t="s">
        <v>287</v>
      </c>
      <c r="B197" s="68"/>
      <c r="C197" s="68" t="s">
        <v>38</v>
      </c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9">
        <v>2692.2</v>
      </c>
      <c r="T197" s="69"/>
      <c r="U197" s="69"/>
      <c r="V197" s="69">
        <v>0</v>
      </c>
      <c r="W197" s="69"/>
      <c r="X197" s="69"/>
      <c r="Y197" s="69">
        <v>2750</v>
      </c>
      <c r="Z197" s="69"/>
      <c r="AA197" s="69"/>
      <c r="AB197" s="69">
        <v>1210.1600000000001</v>
      </c>
      <c r="AC197" s="69"/>
      <c r="AD197" s="69"/>
      <c r="AE197" s="58">
        <f t="shared" si="6"/>
        <v>44.950598023920961</v>
      </c>
      <c r="AF197" s="59"/>
      <c r="AG197" s="70" t="s">
        <v>332</v>
      </c>
      <c r="AH197" s="70"/>
    </row>
    <row r="198" spans="1:34" s="40" customFormat="1" ht="11.25" customHeight="1" x14ac:dyDescent="0.25">
      <c r="A198" s="68" t="s">
        <v>333</v>
      </c>
      <c r="B198" s="68"/>
      <c r="C198" s="68" t="s">
        <v>334</v>
      </c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9">
        <v>96.56</v>
      </c>
      <c r="T198" s="69"/>
      <c r="U198" s="69"/>
      <c r="V198" s="69">
        <v>0</v>
      </c>
      <c r="W198" s="69"/>
      <c r="X198" s="69"/>
      <c r="Y198" s="69">
        <v>2750</v>
      </c>
      <c r="Z198" s="69"/>
      <c r="AA198" s="69"/>
      <c r="AB198" s="69">
        <v>1210.1600000000001</v>
      </c>
      <c r="AC198" s="69"/>
      <c r="AD198" s="69"/>
      <c r="AE198" s="58">
        <f t="shared" si="6"/>
        <v>1253.2725766362882</v>
      </c>
      <c r="AF198" s="59"/>
      <c r="AG198" s="70" t="s">
        <v>332</v>
      </c>
      <c r="AH198" s="70"/>
    </row>
    <row r="199" spans="1:34" s="40" customFormat="1" ht="11.25" customHeight="1" x14ac:dyDescent="0.25">
      <c r="A199" s="68" t="s">
        <v>326</v>
      </c>
      <c r="B199" s="68"/>
      <c r="C199" s="68" t="s">
        <v>41</v>
      </c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9">
        <v>0</v>
      </c>
      <c r="T199" s="69"/>
      <c r="U199" s="69"/>
      <c r="V199" s="69">
        <v>3000</v>
      </c>
      <c r="W199" s="69"/>
      <c r="X199" s="69"/>
      <c r="Y199" s="69">
        <v>0</v>
      </c>
      <c r="Z199" s="69"/>
      <c r="AA199" s="69"/>
      <c r="AB199" s="69">
        <v>29.96</v>
      </c>
      <c r="AC199" s="69"/>
      <c r="AD199" s="69"/>
      <c r="AE199" s="58"/>
      <c r="AF199" s="59"/>
      <c r="AG199" s="70" t="s">
        <v>69</v>
      </c>
      <c r="AH199" s="70"/>
    </row>
    <row r="200" spans="1:34" s="40" customFormat="1" ht="11.25" customHeight="1" x14ac:dyDescent="0.25">
      <c r="A200" s="68" t="s">
        <v>327</v>
      </c>
      <c r="B200" s="68"/>
      <c r="C200" s="68" t="s">
        <v>328</v>
      </c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9">
        <v>0</v>
      </c>
      <c r="T200" s="69"/>
      <c r="U200" s="69"/>
      <c r="V200" s="69">
        <v>3000</v>
      </c>
      <c r="W200" s="69"/>
      <c r="X200" s="69"/>
      <c r="Y200" s="69">
        <v>0</v>
      </c>
      <c r="Z200" s="69"/>
      <c r="AA200" s="69"/>
      <c r="AB200" s="69">
        <v>29.96</v>
      </c>
      <c r="AC200" s="69"/>
      <c r="AD200" s="69"/>
      <c r="AE200" s="58"/>
      <c r="AF200" s="59"/>
      <c r="AG200" s="70" t="s">
        <v>69</v>
      </c>
      <c r="AH200" s="70"/>
    </row>
    <row r="205" spans="1:34" ht="12.75" customHeight="1" x14ac:dyDescent="0.25">
      <c r="B205" t="s">
        <v>335</v>
      </c>
      <c r="L205" t="s">
        <v>336</v>
      </c>
      <c r="X205" t="s">
        <v>337</v>
      </c>
    </row>
    <row r="207" spans="1:34" ht="12.75" customHeight="1" x14ac:dyDescent="0.25">
      <c r="L207" t="s">
        <v>338</v>
      </c>
      <c r="X207" t="s">
        <v>339</v>
      </c>
    </row>
    <row r="208" spans="1:34" ht="12.75" customHeight="1" x14ac:dyDescent="0.25">
      <c r="L208" t="s">
        <v>340</v>
      </c>
      <c r="X208" t="s">
        <v>341</v>
      </c>
    </row>
  </sheetData>
  <mergeCells count="1467">
    <mergeCell ref="AE199:AF199"/>
    <mergeCell ref="AG199:AH199"/>
    <mergeCell ref="A200:B200"/>
    <mergeCell ref="C200:R200"/>
    <mergeCell ref="S200:U200"/>
    <mergeCell ref="V200:X200"/>
    <mergeCell ref="Y200:AA200"/>
    <mergeCell ref="AB200:AD200"/>
    <mergeCell ref="AE200:AF200"/>
    <mergeCell ref="AG200:AH200"/>
    <mergeCell ref="A199:B199"/>
    <mergeCell ref="C199:R199"/>
    <mergeCell ref="S199:U199"/>
    <mergeCell ref="V199:X199"/>
    <mergeCell ref="Y199:AA199"/>
    <mergeCell ref="AB199:AD199"/>
    <mergeCell ref="AE197:AF197"/>
    <mergeCell ref="AG197:AH197"/>
    <mergeCell ref="A198:B198"/>
    <mergeCell ref="C198:R198"/>
    <mergeCell ref="S198:U198"/>
    <mergeCell ref="V198:X198"/>
    <mergeCell ref="Y198:AA198"/>
    <mergeCell ref="AB198:AD198"/>
    <mergeCell ref="AE198:AF198"/>
    <mergeCell ref="AG198:AH198"/>
    <mergeCell ref="A197:B197"/>
    <mergeCell ref="C197:R197"/>
    <mergeCell ref="S197:U197"/>
    <mergeCell ref="V197:X197"/>
    <mergeCell ref="Y197:AA197"/>
    <mergeCell ref="AB197:AD197"/>
    <mergeCell ref="AE195:AF195"/>
    <mergeCell ref="AG195:AH195"/>
    <mergeCell ref="A196:B196"/>
    <mergeCell ref="C196:R196"/>
    <mergeCell ref="S196:U196"/>
    <mergeCell ref="V196:X196"/>
    <mergeCell ref="Y196:AA196"/>
    <mergeCell ref="AB196:AD196"/>
    <mergeCell ref="AE196:AF196"/>
    <mergeCell ref="AG196:AH196"/>
    <mergeCell ref="A195:B195"/>
    <mergeCell ref="C195:R195"/>
    <mergeCell ref="S195:U195"/>
    <mergeCell ref="V195:X195"/>
    <mergeCell ref="Y195:AA195"/>
    <mergeCell ref="AB195:AD195"/>
    <mergeCell ref="AE193:AF193"/>
    <mergeCell ref="AG193:AH193"/>
    <mergeCell ref="A194:B194"/>
    <mergeCell ref="C194:R194"/>
    <mergeCell ref="S194:U194"/>
    <mergeCell ref="V194:X194"/>
    <mergeCell ref="Y194:AA194"/>
    <mergeCell ref="AB194:AD194"/>
    <mergeCell ref="AE194:AF194"/>
    <mergeCell ref="AG194:AH194"/>
    <mergeCell ref="A193:B193"/>
    <mergeCell ref="C193:R193"/>
    <mergeCell ref="S193:U193"/>
    <mergeCell ref="V193:X193"/>
    <mergeCell ref="Y193:AA193"/>
    <mergeCell ref="AB193:AD193"/>
    <mergeCell ref="AE191:AF191"/>
    <mergeCell ref="AG191:AH191"/>
    <mergeCell ref="A192:B192"/>
    <mergeCell ref="C192:R192"/>
    <mergeCell ref="S192:U192"/>
    <mergeCell ref="V192:X192"/>
    <mergeCell ref="Y192:AA192"/>
    <mergeCell ref="AB192:AD192"/>
    <mergeCell ref="AE192:AF192"/>
    <mergeCell ref="AG192:AH192"/>
    <mergeCell ref="A191:B191"/>
    <mergeCell ref="C191:R191"/>
    <mergeCell ref="S191:U191"/>
    <mergeCell ref="V191:X191"/>
    <mergeCell ref="Y191:AA191"/>
    <mergeCell ref="AB191:AD191"/>
    <mergeCell ref="AG189:AH189"/>
    <mergeCell ref="A190:B190"/>
    <mergeCell ref="C190:R190"/>
    <mergeCell ref="S190:U190"/>
    <mergeCell ref="V190:X190"/>
    <mergeCell ref="Y190:AA190"/>
    <mergeCell ref="AB190:AD190"/>
    <mergeCell ref="AE190:AF190"/>
    <mergeCell ref="AG190:AH190"/>
    <mergeCell ref="C189:R189"/>
    <mergeCell ref="S189:U189"/>
    <mergeCell ref="V189:X189"/>
    <mergeCell ref="Y189:AA189"/>
    <mergeCell ref="AB189:AD189"/>
    <mergeCell ref="AE189:AF189"/>
    <mergeCell ref="AE187:AF187"/>
    <mergeCell ref="AG187:AH187"/>
    <mergeCell ref="A188:B188"/>
    <mergeCell ref="C188:R188"/>
    <mergeCell ref="S188:U188"/>
    <mergeCell ref="V188:X188"/>
    <mergeCell ref="Y188:AA188"/>
    <mergeCell ref="AB188:AD188"/>
    <mergeCell ref="AE188:AF188"/>
    <mergeCell ref="AG188:AH188"/>
    <mergeCell ref="A187:B187"/>
    <mergeCell ref="C187:R187"/>
    <mergeCell ref="S187:U187"/>
    <mergeCell ref="V187:X187"/>
    <mergeCell ref="Y187:AA187"/>
    <mergeCell ref="AB187:AD187"/>
    <mergeCell ref="AE185:AF185"/>
    <mergeCell ref="AG185:AH185"/>
    <mergeCell ref="A186:B186"/>
    <mergeCell ref="C186:R186"/>
    <mergeCell ref="S186:U186"/>
    <mergeCell ref="V186:X186"/>
    <mergeCell ref="Y186:AA186"/>
    <mergeCell ref="AB186:AD186"/>
    <mergeCell ref="AE186:AF186"/>
    <mergeCell ref="AG186:AH186"/>
    <mergeCell ref="A185:B185"/>
    <mergeCell ref="C185:R185"/>
    <mergeCell ref="S185:U185"/>
    <mergeCell ref="V185:X185"/>
    <mergeCell ref="Y185:AA185"/>
    <mergeCell ref="AB185:AD185"/>
    <mergeCell ref="AE183:AF183"/>
    <mergeCell ref="AG183:AH183"/>
    <mergeCell ref="A184:B184"/>
    <mergeCell ref="C184:R184"/>
    <mergeCell ref="S184:U184"/>
    <mergeCell ref="V184:X184"/>
    <mergeCell ref="Y184:AA184"/>
    <mergeCell ref="AB184:AD184"/>
    <mergeCell ref="AE184:AF184"/>
    <mergeCell ref="AG184:AH184"/>
    <mergeCell ref="A183:B183"/>
    <mergeCell ref="C183:R183"/>
    <mergeCell ref="S183:U183"/>
    <mergeCell ref="V183:X183"/>
    <mergeCell ref="Y183:AA183"/>
    <mergeCell ref="AB183:AD183"/>
    <mergeCell ref="AE181:AF181"/>
    <mergeCell ref="AG181:AH181"/>
    <mergeCell ref="A182:B182"/>
    <mergeCell ref="C182:R182"/>
    <mergeCell ref="S182:U182"/>
    <mergeCell ref="V182:X182"/>
    <mergeCell ref="Y182:AA182"/>
    <mergeCell ref="AB182:AD182"/>
    <mergeCell ref="AE182:AF182"/>
    <mergeCell ref="AG182:AH182"/>
    <mergeCell ref="A181:B181"/>
    <mergeCell ref="C181:R181"/>
    <mergeCell ref="S181:U181"/>
    <mergeCell ref="V181:X181"/>
    <mergeCell ref="Y181:AA181"/>
    <mergeCell ref="AB181:AD181"/>
    <mergeCell ref="AE179:AF179"/>
    <mergeCell ref="AG179:AH179"/>
    <mergeCell ref="A180:B180"/>
    <mergeCell ref="C180:R180"/>
    <mergeCell ref="S180:U180"/>
    <mergeCell ref="V180:X180"/>
    <mergeCell ref="Y180:AA180"/>
    <mergeCell ref="AB180:AD180"/>
    <mergeCell ref="AE180:AF180"/>
    <mergeCell ref="AG180:AH180"/>
    <mergeCell ref="A179:B179"/>
    <mergeCell ref="C179:R179"/>
    <mergeCell ref="S179:U179"/>
    <mergeCell ref="V179:X179"/>
    <mergeCell ref="Y179:AA179"/>
    <mergeCell ref="AB179:AD179"/>
    <mergeCell ref="AE177:AF177"/>
    <mergeCell ref="AG177:AH177"/>
    <mergeCell ref="A178:B178"/>
    <mergeCell ref="C178:R178"/>
    <mergeCell ref="S178:U178"/>
    <mergeCell ref="V178:X178"/>
    <mergeCell ref="Y178:AA178"/>
    <mergeCell ref="AB178:AD178"/>
    <mergeCell ref="AE178:AF178"/>
    <mergeCell ref="AG178:AH178"/>
    <mergeCell ref="A177:B177"/>
    <mergeCell ref="C177:R177"/>
    <mergeCell ref="S177:U177"/>
    <mergeCell ref="V177:X177"/>
    <mergeCell ref="Y177:AA177"/>
    <mergeCell ref="AB177:AD177"/>
    <mergeCell ref="AE175:AF175"/>
    <mergeCell ref="AG175:AH175"/>
    <mergeCell ref="A176:B176"/>
    <mergeCell ref="C176:R176"/>
    <mergeCell ref="S176:U176"/>
    <mergeCell ref="V176:X176"/>
    <mergeCell ref="Y176:AA176"/>
    <mergeCell ref="AB176:AD176"/>
    <mergeCell ref="AE176:AF176"/>
    <mergeCell ref="AG176:AH176"/>
    <mergeCell ref="A175:B175"/>
    <mergeCell ref="C175:R175"/>
    <mergeCell ref="S175:U175"/>
    <mergeCell ref="V175:X175"/>
    <mergeCell ref="Y175:AA175"/>
    <mergeCell ref="AB175:AD175"/>
    <mergeCell ref="AE173:AF173"/>
    <mergeCell ref="AG173:AH173"/>
    <mergeCell ref="A174:B174"/>
    <mergeCell ref="C174:R174"/>
    <mergeCell ref="S174:U174"/>
    <mergeCell ref="V174:X174"/>
    <mergeCell ref="Y174:AA174"/>
    <mergeCell ref="AB174:AD174"/>
    <mergeCell ref="AE174:AF174"/>
    <mergeCell ref="AG174:AH174"/>
    <mergeCell ref="A173:B173"/>
    <mergeCell ref="C173:R173"/>
    <mergeCell ref="S173:U173"/>
    <mergeCell ref="V173:X173"/>
    <mergeCell ref="Y173:AA173"/>
    <mergeCell ref="AB173:AD173"/>
    <mergeCell ref="AE171:AF171"/>
    <mergeCell ref="AG171:AH171"/>
    <mergeCell ref="A172:B172"/>
    <mergeCell ref="C172:R172"/>
    <mergeCell ref="S172:U172"/>
    <mergeCell ref="V172:X172"/>
    <mergeCell ref="Y172:AA172"/>
    <mergeCell ref="AB172:AD172"/>
    <mergeCell ref="AE172:AF172"/>
    <mergeCell ref="AG172:AH172"/>
    <mergeCell ref="A171:B171"/>
    <mergeCell ref="C171:R171"/>
    <mergeCell ref="S171:U171"/>
    <mergeCell ref="V171:X171"/>
    <mergeCell ref="Y171:AA171"/>
    <mergeCell ref="AB171:AD171"/>
    <mergeCell ref="AE169:AF169"/>
    <mergeCell ref="AG169:AH169"/>
    <mergeCell ref="A170:B170"/>
    <mergeCell ref="C170:R170"/>
    <mergeCell ref="S170:U170"/>
    <mergeCell ref="V170:X170"/>
    <mergeCell ref="Y170:AA170"/>
    <mergeCell ref="AB170:AD170"/>
    <mergeCell ref="AE170:AF170"/>
    <mergeCell ref="AG170:AH170"/>
    <mergeCell ref="A169:B169"/>
    <mergeCell ref="C169:R169"/>
    <mergeCell ref="S169:U169"/>
    <mergeCell ref="V169:X169"/>
    <mergeCell ref="Y169:AA169"/>
    <mergeCell ref="AB169:AD169"/>
    <mergeCell ref="AE167:AF167"/>
    <mergeCell ref="AG167:AH167"/>
    <mergeCell ref="A168:B168"/>
    <mergeCell ref="C168:R168"/>
    <mergeCell ref="S168:U168"/>
    <mergeCell ref="V168:X168"/>
    <mergeCell ref="Y168:AA168"/>
    <mergeCell ref="AB168:AD168"/>
    <mergeCell ref="AE168:AF168"/>
    <mergeCell ref="AG168:AH168"/>
    <mergeCell ref="A167:B167"/>
    <mergeCell ref="C167:R167"/>
    <mergeCell ref="S167:U167"/>
    <mergeCell ref="V167:X167"/>
    <mergeCell ref="Y167:AA167"/>
    <mergeCell ref="AB167:AD167"/>
    <mergeCell ref="AG165:AH165"/>
    <mergeCell ref="A166:B166"/>
    <mergeCell ref="C166:R166"/>
    <mergeCell ref="S166:U166"/>
    <mergeCell ref="V166:X166"/>
    <mergeCell ref="Y166:AA166"/>
    <mergeCell ref="AB166:AD166"/>
    <mergeCell ref="AE166:AF166"/>
    <mergeCell ref="AG166:AH166"/>
    <mergeCell ref="C165:R165"/>
    <mergeCell ref="S165:U165"/>
    <mergeCell ref="V165:X165"/>
    <mergeCell ref="Y165:AA165"/>
    <mergeCell ref="AB165:AD165"/>
    <mergeCell ref="AE165:AF165"/>
    <mergeCell ref="AE163:AF163"/>
    <mergeCell ref="AG163:AH163"/>
    <mergeCell ref="A164:B164"/>
    <mergeCell ref="C164:R164"/>
    <mergeCell ref="S164:U164"/>
    <mergeCell ref="V164:X164"/>
    <mergeCell ref="Y164:AA164"/>
    <mergeCell ref="AB164:AD164"/>
    <mergeCell ref="AE164:AF164"/>
    <mergeCell ref="AG164:AH164"/>
    <mergeCell ref="A163:B163"/>
    <mergeCell ref="C163:R163"/>
    <mergeCell ref="S163:U163"/>
    <mergeCell ref="V163:X163"/>
    <mergeCell ref="Y163:AA163"/>
    <mergeCell ref="AB163:AD163"/>
    <mergeCell ref="AE161:AF161"/>
    <mergeCell ref="AG161:AH161"/>
    <mergeCell ref="A162:B162"/>
    <mergeCell ref="C162:R162"/>
    <mergeCell ref="S162:U162"/>
    <mergeCell ref="V162:X162"/>
    <mergeCell ref="Y162:AA162"/>
    <mergeCell ref="AB162:AD162"/>
    <mergeCell ref="AE162:AF162"/>
    <mergeCell ref="AG162:AH162"/>
    <mergeCell ref="A161:B161"/>
    <mergeCell ref="C161:R161"/>
    <mergeCell ref="S161:U161"/>
    <mergeCell ref="V161:X161"/>
    <mergeCell ref="Y161:AA161"/>
    <mergeCell ref="AB161:AD161"/>
    <mergeCell ref="AE159:AF159"/>
    <mergeCell ref="AG159:AH159"/>
    <mergeCell ref="A160:B160"/>
    <mergeCell ref="C160:R160"/>
    <mergeCell ref="S160:U160"/>
    <mergeCell ref="V160:X160"/>
    <mergeCell ref="Y160:AA160"/>
    <mergeCell ref="AB160:AD160"/>
    <mergeCell ref="AE160:AF160"/>
    <mergeCell ref="AG160:AH160"/>
    <mergeCell ref="A159:B159"/>
    <mergeCell ref="C159:R159"/>
    <mergeCell ref="S159:U159"/>
    <mergeCell ref="V159:X159"/>
    <mergeCell ref="Y159:AA159"/>
    <mergeCell ref="AB159:AD159"/>
    <mergeCell ref="AE157:AF157"/>
    <mergeCell ref="AG157:AH157"/>
    <mergeCell ref="A158:B158"/>
    <mergeCell ref="C158:R158"/>
    <mergeCell ref="S158:U158"/>
    <mergeCell ref="V158:X158"/>
    <mergeCell ref="Y158:AA158"/>
    <mergeCell ref="AB158:AD158"/>
    <mergeCell ref="AE158:AF158"/>
    <mergeCell ref="AG158:AH158"/>
    <mergeCell ref="A157:B157"/>
    <mergeCell ref="C157:R157"/>
    <mergeCell ref="S157:U157"/>
    <mergeCell ref="V157:X157"/>
    <mergeCell ref="Y157:AA157"/>
    <mergeCell ref="AB157:AD157"/>
    <mergeCell ref="AE155:AF155"/>
    <mergeCell ref="AG155:AH155"/>
    <mergeCell ref="A156:B156"/>
    <mergeCell ref="C156:R156"/>
    <mergeCell ref="S156:U156"/>
    <mergeCell ref="V156:X156"/>
    <mergeCell ref="Y156:AA156"/>
    <mergeCell ref="AB156:AD156"/>
    <mergeCell ref="AE156:AF156"/>
    <mergeCell ref="AG156:AH156"/>
    <mergeCell ref="A155:B155"/>
    <mergeCell ref="C155:R155"/>
    <mergeCell ref="S155:U155"/>
    <mergeCell ref="V155:X155"/>
    <mergeCell ref="Y155:AA155"/>
    <mergeCell ref="AB155:AD155"/>
    <mergeCell ref="AE153:AF153"/>
    <mergeCell ref="AG153:AH153"/>
    <mergeCell ref="A154:B154"/>
    <mergeCell ref="C154:R154"/>
    <mergeCell ref="S154:U154"/>
    <mergeCell ref="V154:X154"/>
    <mergeCell ref="Y154:AA154"/>
    <mergeCell ref="AB154:AD154"/>
    <mergeCell ref="AE154:AF154"/>
    <mergeCell ref="AG154:AH154"/>
    <mergeCell ref="A153:B153"/>
    <mergeCell ref="C153:R153"/>
    <mergeCell ref="S153:U153"/>
    <mergeCell ref="V153:X153"/>
    <mergeCell ref="Y153:AA153"/>
    <mergeCell ref="AB153:AD153"/>
    <mergeCell ref="AE151:AF151"/>
    <mergeCell ref="AG151:AH151"/>
    <mergeCell ref="A152:B152"/>
    <mergeCell ref="C152:R152"/>
    <mergeCell ref="S152:U152"/>
    <mergeCell ref="V152:X152"/>
    <mergeCell ref="Y152:AA152"/>
    <mergeCell ref="AB152:AD152"/>
    <mergeCell ref="AE152:AF152"/>
    <mergeCell ref="AG152:AH152"/>
    <mergeCell ref="A151:B151"/>
    <mergeCell ref="C151:R151"/>
    <mergeCell ref="S151:U151"/>
    <mergeCell ref="V151:X151"/>
    <mergeCell ref="Y151:AA151"/>
    <mergeCell ref="AB151:AD151"/>
    <mergeCell ref="AE149:AF149"/>
    <mergeCell ref="AG149:AH149"/>
    <mergeCell ref="A150:B150"/>
    <mergeCell ref="C150:R150"/>
    <mergeCell ref="S150:U150"/>
    <mergeCell ref="V150:X150"/>
    <mergeCell ref="Y150:AA150"/>
    <mergeCell ref="AB150:AD150"/>
    <mergeCell ref="AE150:AF150"/>
    <mergeCell ref="AG150:AH150"/>
    <mergeCell ref="A149:B149"/>
    <mergeCell ref="C149:R149"/>
    <mergeCell ref="S149:U149"/>
    <mergeCell ref="V149:X149"/>
    <mergeCell ref="Y149:AA149"/>
    <mergeCell ref="AB149:AD149"/>
    <mergeCell ref="AE147:AF147"/>
    <mergeCell ref="AG147:AH147"/>
    <mergeCell ref="A148:B148"/>
    <mergeCell ref="C148:R148"/>
    <mergeCell ref="S148:U148"/>
    <mergeCell ref="V148:X148"/>
    <mergeCell ref="Y148:AA148"/>
    <mergeCell ref="AB148:AD148"/>
    <mergeCell ref="AE148:AF148"/>
    <mergeCell ref="AG148:AH148"/>
    <mergeCell ref="A147:B147"/>
    <mergeCell ref="C147:R147"/>
    <mergeCell ref="S147:U147"/>
    <mergeCell ref="V147:X147"/>
    <mergeCell ref="Y147:AA147"/>
    <mergeCell ref="AB147:AD147"/>
    <mergeCell ref="AE145:AF145"/>
    <mergeCell ref="AG145:AH145"/>
    <mergeCell ref="A146:B146"/>
    <mergeCell ref="C146:R146"/>
    <mergeCell ref="S146:U146"/>
    <mergeCell ref="V146:X146"/>
    <mergeCell ref="Y146:AA146"/>
    <mergeCell ref="AB146:AD146"/>
    <mergeCell ref="AE146:AF146"/>
    <mergeCell ref="AG146:AH146"/>
    <mergeCell ref="A145:B145"/>
    <mergeCell ref="C145:R145"/>
    <mergeCell ref="S145:U145"/>
    <mergeCell ref="V145:X145"/>
    <mergeCell ref="Y145:AA145"/>
    <mergeCell ref="AB145:AD145"/>
    <mergeCell ref="AG143:AH143"/>
    <mergeCell ref="A144:B144"/>
    <mergeCell ref="C144:R144"/>
    <mergeCell ref="S144:U144"/>
    <mergeCell ref="V144:X144"/>
    <mergeCell ref="Y144:AA144"/>
    <mergeCell ref="AB144:AD144"/>
    <mergeCell ref="AE144:AF144"/>
    <mergeCell ref="AG144:AH144"/>
    <mergeCell ref="C143:R143"/>
    <mergeCell ref="S143:U143"/>
    <mergeCell ref="V143:X143"/>
    <mergeCell ref="Y143:AA143"/>
    <mergeCell ref="AB143:AD143"/>
    <mergeCell ref="AE143:AF143"/>
    <mergeCell ref="AE141:AF141"/>
    <mergeCell ref="AG141:AH141"/>
    <mergeCell ref="A142:B142"/>
    <mergeCell ref="C142:R142"/>
    <mergeCell ref="S142:U142"/>
    <mergeCell ref="V142:X142"/>
    <mergeCell ref="Y142:AA142"/>
    <mergeCell ref="AB142:AD142"/>
    <mergeCell ref="AE142:AF142"/>
    <mergeCell ref="AG142:AH142"/>
    <mergeCell ref="A141:B141"/>
    <mergeCell ref="C141:R141"/>
    <mergeCell ref="S141:U141"/>
    <mergeCell ref="V141:X141"/>
    <mergeCell ref="Y141:AA141"/>
    <mergeCell ref="AB141:AD141"/>
    <mergeCell ref="AE139:AF139"/>
    <mergeCell ref="AG139:AH139"/>
    <mergeCell ref="A140:B140"/>
    <mergeCell ref="C140:R140"/>
    <mergeCell ref="S140:U140"/>
    <mergeCell ref="V140:X140"/>
    <mergeCell ref="Y140:AA140"/>
    <mergeCell ref="AB140:AD140"/>
    <mergeCell ref="AE140:AF140"/>
    <mergeCell ref="AG140:AH140"/>
    <mergeCell ref="A139:B139"/>
    <mergeCell ref="C139:R139"/>
    <mergeCell ref="S139:U139"/>
    <mergeCell ref="V139:X139"/>
    <mergeCell ref="Y139:AA139"/>
    <mergeCell ref="AB139:AD139"/>
    <mergeCell ref="AE137:AF137"/>
    <mergeCell ref="AG137:AH137"/>
    <mergeCell ref="A138:B138"/>
    <mergeCell ref="C138:R138"/>
    <mergeCell ref="S138:U138"/>
    <mergeCell ref="V138:X138"/>
    <mergeCell ref="Y138:AA138"/>
    <mergeCell ref="AB138:AD138"/>
    <mergeCell ref="AE138:AF138"/>
    <mergeCell ref="AG138:AH138"/>
    <mergeCell ref="A137:B137"/>
    <mergeCell ref="C137:R137"/>
    <mergeCell ref="S137:U137"/>
    <mergeCell ref="V137:X137"/>
    <mergeCell ref="Y137:AA137"/>
    <mergeCell ref="AB137:AD137"/>
    <mergeCell ref="AE135:AF135"/>
    <mergeCell ref="AG135:AH135"/>
    <mergeCell ref="A136:B136"/>
    <mergeCell ref="C136:R136"/>
    <mergeCell ref="S136:U136"/>
    <mergeCell ref="V136:X136"/>
    <mergeCell ref="Y136:AA136"/>
    <mergeCell ref="AB136:AD136"/>
    <mergeCell ref="AE136:AF136"/>
    <mergeCell ref="AG136:AH136"/>
    <mergeCell ref="A135:B135"/>
    <mergeCell ref="C135:R135"/>
    <mergeCell ref="S135:U135"/>
    <mergeCell ref="V135:X135"/>
    <mergeCell ref="Y135:AA135"/>
    <mergeCell ref="AB135:AD135"/>
    <mergeCell ref="AE133:AF133"/>
    <mergeCell ref="AG133:AH133"/>
    <mergeCell ref="A134:B134"/>
    <mergeCell ref="C134:R134"/>
    <mergeCell ref="S134:U134"/>
    <mergeCell ref="V134:X134"/>
    <mergeCell ref="Y134:AA134"/>
    <mergeCell ref="AB134:AD134"/>
    <mergeCell ref="AE134:AF134"/>
    <mergeCell ref="AG134:AH134"/>
    <mergeCell ref="A133:B133"/>
    <mergeCell ref="C133:R133"/>
    <mergeCell ref="S133:U133"/>
    <mergeCell ref="V133:X133"/>
    <mergeCell ref="Y133:AA133"/>
    <mergeCell ref="AB133:AD133"/>
    <mergeCell ref="AE131:AF131"/>
    <mergeCell ref="AG131:AH131"/>
    <mergeCell ref="A132:B132"/>
    <mergeCell ref="C132:R132"/>
    <mergeCell ref="S132:U132"/>
    <mergeCell ref="V132:X132"/>
    <mergeCell ref="Y132:AA132"/>
    <mergeCell ref="AB132:AD132"/>
    <mergeCell ref="AE132:AF132"/>
    <mergeCell ref="AG132:AH132"/>
    <mergeCell ref="A131:B131"/>
    <mergeCell ref="C131:R131"/>
    <mergeCell ref="S131:U131"/>
    <mergeCell ref="V131:X131"/>
    <mergeCell ref="Y131:AA131"/>
    <mergeCell ref="AB131:AD131"/>
    <mergeCell ref="AE129:AF129"/>
    <mergeCell ref="AG129:AH129"/>
    <mergeCell ref="A130:B130"/>
    <mergeCell ref="C130:R130"/>
    <mergeCell ref="S130:U130"/>
    <mergeCell ref="V130:X130"/>
    <mergeCell ref="Y130:AA130"/>
    <mergeCell ref="AB130:AD130"/>
    <mergeCell ref="AE130:AF130"/>
    <mergeCell ref="AG130:AH130"/>
    <mergeCell ref="A129:B129"/>
    <mergeCell ref="C129:R129"/>
    <mergeCell ref="S129:U129"/>
    <mergeCell ref="V129:X129"/>
    <mergeCell ref="Y129:AA129"/>
    <mergeCell ref="AB129:AD129"/>
    <mergeCell ref="AE127:AF127"/>
    <mergeCell ref="AG127:AH127"/>
    <mergeCell ref="C128:R128"/>
    <mergeCell ref="S128:U128"/>
    <mergeCell ref="V128:X128"/>
    <mergeCell ref="Y128:AA128"/>
    <mergeCell ref="AB128:AD128"/>
    <mergeCell ref="AE128:AF128"/>
    <mergeCell ref="AG128:AH128"/>
    <mergeCell ref="A127:B127"/>
    <mergeCell ref="C127:R127"/>
    <mergeCell ref="S127:U127"/>
    <mergeCell ref="V127:X127"/>
    <mergeCell ref="Y127:AA127"/>
    <mergeCell ref="AB127:AD127"/>
    <mergeCell ref="AE125:AF125"/>
    <mergeCell ref="AG125:AH125"/>
    <mergeCell ref="A126:B126"/>
    <mergeCell ref="C126:R126"/>
    <mergeCell ref="S126:U126"/>
    <mergeCell ref="V126:X126"/>
    <mergeCell ref="Y126:AA126"/>
    <mergeCell ref="AB126:AD126"/>
    <mergeCell ref="AE126:AF126"/>
    <mergeCell ref="AG126:AH126"/>
    <mergeCell ref="A125:B125"/>
    <mergeCell ref="C125:R125"/>
    <mergeCell ref="S125:U125"/>
    <mergeCell ref="V125:X125"/>
    <mergeCell ref="Y125:AA125"/>
    <mergeCell ref="AB125:AD125"/>
    <mergeCell ref="AE123:AF123"/>
    <mergeCell ref="AG123:AH123"/>
    <mergeCell ref="A124:B124"/>
    <mergeCell ref="C124:R124"/>
    <mergeCell ref="S124:U124"/>
    <mergeCell ref="V124:X124"/>
    <mergeCell ref="Y124:AA124"/>
    <mergeCell ref="AB124:AD124"/>
    <mergeCell ref="AE124:AF124"/>
    <mergeCell ref="AG124:AH124"/>
    <mergeCell ref="A123:B123"/>
    <mergeCell ref="C123:R123"/>
    <mergeCell ref="S123:U123"/>
    <mergeCell ref="V123:X123"/>
    <mergeCell ref="Y123:AA123"/>
    <mergeCell ref="AB123:AD123"/>
    <mergeCell ref="AE121:AF121"/>
    <mergeCell ref="AG121:AH121"/>
    <mergeCell ref="A122:B122"/>
    <mergeCell ref="C122:R122"/>
    <mergeCell ref="S122:U122"/>
    <mergeCell ref="V122:X122"/>
    <mergeCell ref="Y122:AA122"/>
    <mergeCell ref="AB122:AD122"/>
    <mergeCell ref="AE122:AF122"/>
    <mergeCell ref="AG122:AH122"/>
    <mergeCell ref="A121:B121"/>
    <mergeCell ref="C121:R121"/>
    <mergeCell ref="S121:U121"/>
    <mergeCell ref="V121:X121"/>
    <mergeCell ref="Y121:AA121"/>
    <mergeCell ref="AB121:AD121"/>
    <mergeCell ref="AE119:AF119"/>
    <mergeCell ref="AG119:AH119"/>
    <mergeCell ref="A120:B120"/>
    <mergeCell ref="C120:R120"/>
    <mergeCell ref="S120:U120"/>
    <mergeCell ref="V120:X120"/>
    <mergeCell ref="Y120:AA120"/>
    <mergeCell ref="AB120:AD120"/>
    <mergeCell ref="AE120:AF120"/>
    <mergeCell ref="AG120:AH120"/>
    <mergeCell ref="A119:B119"/>
    <mergeCell ref="C119:R119"/>
    <mergeCell ref="S119:U119"/>
    <mergeCell ref="V119:X119"/>
    <mergeCell ref="Y119:AA119"/>
    <mergeCell ref="AB119:AD119"/>
    <mergeCell ref="AE117:AF117"/>
    <mergeCell ref="AG117:AH117"/>
    <mergeCell ref="A118:B118"/>
    <mergeCell ref="C118:R118"/>
    <mergeCell ref="S118:U118"/>
    <mergeCell ref="V118:X118"/>
    <mergeCell ref="Y118:AA118"/>
    <mergeCell ref="AB118:AD118"/>
    <mergeCell ref="AE118:AF118"/>
    <mergeCell ref="AG118:AH118"/>
    <mergeCell ref="A117:B117"/>
    <mergeCell ref="C117:R117"/>
    <mergeCell ref="S117:U117"/>
    <mergeCell ref="V117:X117"/>
    <mergeCell ref="Y117:AA117"/>
    <mergeCell ref="AB117:AD117"/>
    <mergeCell ref="AG115:AH115"/>
    <mergeCell ref="A116:B116"/>
    <mergeCell ref="C116:R116"/>
    <mergeCell ref="S116:U116"/>
    <mergeCell ref="V116:X116"/>
    <mergeCell ref="Y116:AA116"/>
    <mergeCell ref="AB116:AD116"/>
    <mergeCell ref="AE116:AF116"/>
    <mergeCell ref="AG116:AH116"/>
    <mergeCell ref="C115:R115"/>
    <mergeCell ref="S115:U115"/>
    <mergeCell ref="V115:X115"/>
    <mergeCell ref="Y115:AA115"/>
    <mergeCell ref="AB115:AD115"/>
    <mergeCell ref="AE115:AF115"/>
    <mergeCell ref="AE113:AF113"/>
    <mergeCell ref="AG113:AH113"/>
    <mergeCell ref="A114:B114"/>
    <mergeCell ref="C114:R114"/>
    <mergeCell ref="S114:U114"/>
    <mergeCell ref="V114:X114"/>
    <mergeCell ref="Y114:AA114"/>
    <mergeCell ref="AB114:AD114"/>
    <mergeCell ref="AE114:AF114"/>
    <mergeCell ref="AG114:AH114"/>
    <mergeCell ref="A113:B113"/>
    <mergeCell ref="C113:R113"/>
    <mergeCell ref="S113:U113"/>
    <mergeCell ref="V113:X113"/>
    <mergeCell ref="Y113:AA113"/>
    <mergeCell ref="AB113:AD113"/>
    <mergeCell ref="AE111:AF111"/>
    <mergeCell ref="AG111:AH111"/>
    <mergeCell ref="A112:B112"/>
    <mergeCell ref="C112:R112"/>
    <mergeCell ref="S112:U112"/>
    <mergeCell ref="V112:X112"/>
    <mergeCell ref="Y112:AA112"/>
    <mergeCell ref="AB112:AD112"/>
    <mergeCell ref="AE112:AF112"/>
    <mergeCell ref="AG112:AH112"/>
    <mergeCell ref="A111:B111"/>
    <mergeCell ref="C111:R111"/>
    <mergeCell ref="S111:U111"/>
    <mergeCell ref="V111:X111"/>
    <mergeCell ref="Y111:AA111"/>
    <mergeCell ref="AB111:AD111"/>
    <mergeCell ref="AE109:AF109"/>
    <mergeCell ref="AG109:AH109"/>
    <mergeCell ref="A110:B110"/>
    <mergeCell ref="C110:R110"/>
    <mergeCell ref="S110:U110"/>
    <mergeCell ref="V110:X110"/>
    <mergeCell ref="Y110:AA110"/>
    <mergeCell ref="AB110:AD110"/>
    <mergeCell ref="AE110:AF110"/>
    <mergeCell ref="AG110:AH110"/>
    <mergeCell ref="A109:B109"/>
    <mergeCell ref="C109:R109"/>
    <mergeCell ref="S109:U109"/>
    <mergeCell ref="V109:X109"/>
    <mergeCell ref="Y109:AA109"/>
    <mergeCell ref="AB109:AD109"/>
    <mergeCell ref="AE107:AF107"/>
    <mergeCell ref="AG107:AH107"/>
    <mergeCell ref="A108:B108"/>
    <mergeCell ref="C108:R108"/>
    <mergeCell ref="S108:U108"/>
    <mergeCell ref="V108:X108"/>
    <mergeCell ref="Y108:AA108"/>
    <mergeCell ref="AB108:AD108"/>
    <mergeCell ref="AE108:AF108"/>
    <mergeCell ref="AG108:AH108"/>
    <mergeCell ref="A107:B107"/>
    <mergeCell ref="C107:R107"/>
    <mergeCell ref="S107:U107"/>
    <mergeCell ref="V107:X107"/>
    <mergeCell ref="Y107:AA107"/>
    <mergeCell ref="AB107:AD107"/>
    <mergeCell ref="AE105:AF105"/>
    <mergeCell ref="AG105:AH105"/>
    <mergeCell ref="C106:R106"/>
    <mergeCell ref="S106:U106"/>
    <mergeCell ref="V106:X106"/>
    <mergeCell ref="Y106:AA106"/>
    <mergeCell ref="AB106:AD106"/>
    <mergeCell ref="AE106:AF106"/>
    <mergeCell ref="AG106:AH106"/>
    <mergeCell ref="A105:B105"/>
    <mergeCell ref="C105:R105"/>
    <mergeCell ref="S105:U105"/>
    <mergeCell ref="V105:X105"/>
    <mergeCell ref="Y105:AA105"/>
    <mergeCell ref="AB105:AD105"/>
    <mergeCell ref="AE103:AF103"/>
    <mergeCell ref="AG103:AH103"/>
    <mergeCell ref="A104:B104"/>
    <mergeCell ref="C104:R104"/>
    <mergeCell ref="S104:U104"/>
    <mergeCell ref="V104:X104"/>
    <mergeCell ref="Y104:AA104"/>
    <mergeCell ref="AB104:AD104"/>
    <mergeCell ref="AE104:AF104"/>
    <mergeCell ref="AG104:AH104"/>
    <mergeCell ref="A103:B103"/>
    <mergeCell ref="C103:R103"/>
    <mergeCell ref="S103:U103"/>
    <mergeCell ref="V103:X103"/>
    <mergeCell ref="Y103:AA103"/>
    <mergeCell ref="AB103:AD103"/>
    <mergeCell ref="AE101:AF101"/>
    <mergeCell ref="AG101:AH101"/>
    <mergeCell ref="A102:B102"/>
    <mergeCell ref="C102:R102"/>
    <mergeCell ref="S102:U102"/>
    <mergeCell ref="V102:X102"/>
    <mergeCell ref="Y102:AA102"/>
    <mergeCell ref="AB102:AD102"/>
    <mergeCell ref="AE102:AF102"/>
    <mergeCell ref="AG102:AH102"/>
    <mergeCell ref="A101:B101"/>
    <mergeCell ref="C101:R101"/>
    <mergeCell ref="S101:U101"/>
    <mergeCell ref="V101:X101"/>
    <mergeCell ref="Y101:AA101"/>
    <mergeCell ref="AB101:AD101"/>
    <mergeCell ref="AE99:AF99"/>
    <mergeCell ref="AG99:AH99"/>
    <mergeCell ref="A100:B100"/>
    <mergeCell ref="C100:R100"/>
    <mergeCell ref="S100:U100"/>
    <mergeCell ref="V100:X100"/>
    <mergeCell ref="Y100:AA100"/>
    <mergeCell ref="AB100:AD100"/>
    <mergeCell ref="AE100:AF100"/>
    <mergeCell ref="AG100:AH100"/>
    <mergeCell ref="A99:B99"/>
    <mergeCell ref="C99:R99"/>
    <mergeCell ref="S99:U99"/>
    <mergeCell ref="V99:X99"/>
    <mergeCell ref="Y99:AA99"/>
    <mergeCell ref="AB99:AD99"/>
    <mergeCell ref="AE97:AF97"/>
    <mergeCell ref="AG97:AH97"/>
    <mergeCell ref="A98:B98"/>
    <mergeCell ref="C98:R98"/>
    <mergeCell ref="S98:U98"/>
    <mergeCell ref="V98:X98"/>
    <mergeCell ref="Y98:AA98"/>
    <mergeCell ref="AB98:AD98"/>
    <mergeCell ref="AE98:AF98"/>
    <mergeCell ref="AG98:AH98"/>
    <mergeCell ref="A97:B97"/>
    <mergeCell ref="C97:R97"/>
    <mergeCell ref="S97:U97"/>
    <mergeCell ref="V97:X97"/>
    <mergeCell ref="Y97:AA97"/>
    <mergeCell ref="AB97:AD97"/>
    <mergeCell ref="AG95:AH95"/>
    <mergeCell ref="A96:B96"/>
    <mergeCell ref="C96:R96"/>
    <mergeCell ref="S96:U96"/>
    <mergeCell ref="V96:X96"/>
    <mergeCell ref="Y96:AA96"/>
    <mergeCell ref="AB96:AD96"/>
    <mergeCell ref="AE96:AF96"/>
    <mergeCell ref="AG96:AH96"/>
    <mergeCell ref="C95:R95"/>
    <mergeCell ref="S95:U95"/>
    <mergeCell ref="V95:X95"/>
    <mergeCell ref="Y95:AA95"/>
    <mergeCell ref="AB95:AD95"/>
    <mergeCell ref="AE95:AF95"/>
    <mergeCell ref="AE93:AF93"/>
    <mergeCell ref="AG93:AH93"/>
    <mergeCell ref="A94:B94"/>
    <mergeCell ref="C94:R94"/>
    <mergeCell ref="S94:U94"/>
    <mergeCell ref="V94:X94"/>
    <mergeCell ref="Y94:AA94"/>
    <mergeCell ref="AB94:AD94"/>
    <mergeCell ref="AE94:AF94"/>
    <mergeCell ref="AG94:AH94"/>
    <mergeCell ref="A93:B93"/>
    <mergeCell ref="C93:R93"/>
    <mergeCell ref="S93:U93"/>
    <mergeCell ref="V93:X93"/>
    <mergeCell ref="Y93:AA93"/>
    <mergeCell ref="AB93:AD93"/>
    <mergeCell ref="AE91:AF91"/>
    <mergeCell ref="AG91:AH91"/>
    <mergeCell ref="A92:B92"/>
    <mergeCell ref="C92:R92"/>
    <mergeCell ref="S92:U92"/>
    <mergeCell ref="V92:X92"/>
    <mergeCell ref="Y92:AA92"/>
    <mergeCell ref="AB92:AD92"/>
    <mergeCell ref="AE92:AF92"/>
    <mergeCell ref="AG92:AH92"/>
    <mergeCell ref="A91:B91"/>
    <mergeCell ref="C91:R91"/>
    <mergeCell ref="S91:U91"/>
    <mergeCell ref="V91:X91"/>
    <mergeCell ref="Y91:AA91"/>
    <mergeCell ref="AB91:AD91"/>
    <mergeCell ref="AE89:AF89"/>
    <mergeCell ref="AG89:AH89"/>
    <mergeCell ref="A90:B90"/>
    <mergeCell ref="C90:R90"/>
    <mergeCell ref="S90:U90"/>
    <mergeCell ref="V90:X90"/>
    <mergeCell ref="Y90:AA90"/>
    <mergeCell ref="AB90:AD90"/>
    <mergeCell ref="AE90:AF90"/>
    <mergeCell ref="AG90:AH90"/>
    <mergeCell ref="A89:B89"/>
    <mergeCell ref="C89:R89"/>
    <mergeCell ref="S89:U89"/>
    <mergeCell ref="V89:X89"/>
    <mergeCell ref="Y89:AA89"/>
    <mergeCell ref="AB89:AD89"/>
    <mergeCell ref="AE87:AF87"/>
    <mergeCell ref="AG87:AH87"/>
    <mergeCell ref="C88:R88"/>
    <mergeCell ref="S88:U88"/>
    <mergeCell ref="V88:X88"/>
    <mergeCell ref="Y88:AA88"/>
    <mergeCell ref="AB88:AD88"/>
    <mergeCell ref="AE88:AF88"/>
    <mergeCell ref="AG88:AH88"/>
    <mergeCell ref="A87:B87"/>
    <mergeCell ref="C87:R87"/>
    <mergeCell ref="S87:U87"/>
    <mergeCell ref="V87:X87"/>
    <mergeCell ref="Y87:AA87"/>
    <mergeCell ref="AB87:AD87"/>
    <mergeCell ref="AE85:AF85"/>
    <mergeCell ref="AG85:AH85"/>
    <mergeCell ref="A86:B86"/>
    <mergeCell ref="C86:R86"/>
    <mergeCell ref="S86:U86"/>
    <mergeCell ref="V86:X86"/>
    <mergeCell ref="Y86:AA86"/>
    <mergeCell ref="AB86:AD86"/>
    <mergeCell ref="AE86:AF86"/>
    <mergeCell ref="AG86:AH86"/>
    <mergeCell ref="A85:B85"/>
    <mergeCell ref="C85:R85"/>
    <mergeCell ref="S85:U85"/>
    <mergeCell ref="V85:X85"/>
    <mergeCell ref="Y85:AA85"/>
    <mergeCell ref="AB85:AD85"/>
    <mergeCell ref="AE83:AF83"/>
    <mergeCell ref="AG83:AH83"/>
    <mergeCell ref="A84:B84"/>
    <mergeCell ref="C84:R84"/>
    <mergeCell ref="S84:U84"/>
    <mergeCell ref="V84:X84"/>
    <mergeCell ref="Y84:AA84"/>
    <mergeCell ref="AB84:AD84"/>
    <mergeCell ref="AE84:AF84"/>
    <mergeCell ref="AG84:AH84"/>
    <mergeCell ref="A83:B83"/>
    <mergeCell ref="C83:R83"/>
    <mergeCell ref="S83:U83"/>
    <mergeCell ref="V83:X83"/>
    <mergeCell ref="Y83:AA83"/>
    <mergeCell ref="AB83:AD83"/>
    <mergeCell ref="AE81:AF81"/>
    <mergeCell ref="AG81:AH81"/>
    <mergeCell ref="A82:B82"/>
    <mergeCell ref="C82:R82"/>
    <mergeCell ref="S82:U82"/>
    <mergeCell ref="V82:X82"/>
    <mergeCell ref="Y82:AA82"/>
    <mergeCell ref="AB82:AD82"/>
    <mergeCell ref="AE82:AF82"/>
    <mergeCell ref="AG82:AH82"/>
    <mergeCell ref="A81:B81"/>
    <mergeCell ref="C81:R81"/>
    <mergeCell ref="S81:U81"/>
    <mergeCell ref="V81:X81"/>
    <mergeCell ref="Y81:AA81"/>
    <mergeCell ref="AB81:AD81"/>
    <mergeCell ref="AE79:AF79"/>
    <mergeCell ref="AG79:AH79"/>
    <mergeCell ref="A80:B80"/>
    <mergeCell ref="C80:R80"/>
    <mergeCell ref="S80:U80"/>
    <mergeCell ref="V80:X80"/>
    <mergeCell ref="Y80:AA80"/>
    <mergeCell ref="AB80:AD80"/>
    <mergeCell ref="AE80:AF80"/>
    <mergeCell ref="AG80:AH80"/>
    <mergeCell ref="A79:B79"/>
    <mergeCell ref="C79:R79"/>
    <mergeCell ref="S79:U79"/>
    <mergeCell ref="V79:X79"/>
    <mergeCell ref="Y79:AA79"/>
    <mergeCell ref="AB79:AD79"/>
    <mergeCell ref="AE77:AF77"/>
    <mergeCell ref="AG77:AH77"/>
    <mergeCell ref="A78:B78"/>
    <mergeCell ref="C78:R78"/>
    <mergeCell ref="S78:U78"/>
    <mergeCell ref="V78:X78"/>
    <mergeCell ref="Y78:AA78"/>
    <mergeCell ref="AB78:AD78"/>
    <mergeCell ref="AE78:AF78"/>
    <mergeCell ref="AG78:AH78"/>
    <mergeCell ref="A77:B77"/>
    <mergeCell ref="C77:R77"/>
    <mergeCell ref="S77:U77"/>
    <mergeCell ref="V77:X77"/>
    <mergeCell ref="Y77:AA77"/>
    <mergeCell ref="AB77:AD77"/>
    <mergeCell ref="AE75:AF75"/>
    <mergeCell ref="AG75:AH75"/>
    <mergeCell ref="A76:B76"/>
    <mergeCell ref="C76:R76"/>
    <mergeCell ref="S76:U76"/>
    <mergeCell ref="V76:X76"/>
    <mergeCell ref="Y76:AA76"/>
    <mergeCell ref="AB76:AD76"/>
    <mergeCell ref="AE76:AF76"/>
    <mergeCell ref="AG76:AH76"/>
    <mergeCell ref="A75:B75"/>
    <mergeCell ref="C75:R75"/>
    <mergeCell ref="S75:U75"/>
    <mergeCell ref="V75:X75"/>
    <mergeCell ref="Y75:AA75"/>
    <mergeCell ref="AB75:AD75"/>
    <mergeCell ref="AE73:AF73"/>
    <mergeCell ref="AG73:AH73"/>
    <mergeCell ref="A74:B74"/>
    <mergeCell ref="C74:R74"/>
    <mergeCell ref="S74:U74"/>
    <mergeCell ref="V74:X74"/>
    <mergeCell ref="Y74:AA74"/>
    <mergeCell ref="AB74:AD74"/>
    <mergeCell ref="AE74:AF74"/>
    <mergeCell ref="AG74:AH74"/>
    <mergeCell ref="A73:B73"/>
    <mergeCell ref="C73:R73"/>
    <mergeCell ref="S73:U73"/>
    <mergeCell ref="V73:X73"/>
    <mergeCell ref="Y73:AA73"/>
    <mergeCell ref="AB73:AD73"/>
    <mergeCell ref="AE71:AF71"/>
    <mergeCell ref="AG71:AH71"/>
    <mergeCell ref="A72:B72"/>
    <mergeCell ref="C72:R72"/>
    <mergeCell ref="S72:U72"/>
    <mergeCell ref="V72:X72"/>
    <mergeCell ref="Y72:AA72"/>
    <mergeCell ref="AB72:AD72"/>
    <mergeCell ref="AE72:AF72"/>
    <mergeCell ref="AG72:AH72"/>
    <mergeCell ref="A71:B71"/>
    <mergeCell ref="C71:R71"/>
    <mergeCell ref="S71:U71"/>
    <mergeCell ref="V71:X71"/>
    <mergeCell ref="Y71:AA71"/>
    <mergeCell ref="AB71:AD71"/>
    <mergeCell ref="AE69:AF69"/>
    <mergeCell ref="AG69:AH69"/>
    <mergeCell ref="A70:B70"/>
    <mergeCell ref="C70:R70"/>
    <mergeCell ref="S70:U70"/>
    <mergeCell ref="V70:X70"/>
    <mergeCell ref="Y70:AA70"/>
    <mergeCell ref="AB70:AD70"/>
    <mergeCell ref="AE70:AF70"/>
    <mergeCell ref="AG70:AH70"/>
    <mergeCell ref="A69:B69"/>
    <mergeCell ref="C69:R69"/>
    <mergeCell ref="S69:U69"/>
    <mergeCell ref="V69:X69"/>
    <mergeCell ref="Y69:AA69"/>
    <mergeCell ref="AB69:AD69"/>
    <mergeCell ref="AE67:AF67"/>
    <mergeCell ref="AG67:AH67"/>
    <mergeCell ref="A68:B68"/>
    <mergeCell ref="C68:R68"/>
    <mergeCell ref="S68:U68"/>
    <mergeCell ref="V68:X68"/>
    <mergeCell ref="Y68:AA68"/>
    <mergeCell ref="AB68:AD68"/>
    <mergeCell ref="AE68:AF68"/>
    <mergeCell ref="AG68:AH68"/>
    <mergeCell ref="A67:B67"/>
    <mergeCell ref="C67:R67"/>
    <mergeCell ref="S67:U67"/>
    <mergeCell ref="V67:X67"/>
    <mergeCell ref="Y67:AA67"/>
    <mergeCell ref="AB67:AD67"/>
    <mergeCell ref="AE65:AF65"/>
    <mergeCell ref="AG65:AH65"/>
    <mergeCell ref="A66:B66"/>
    <mergeCell ref="C66:R66"/>
    <mergeCell ref="S66:U66"/>
    <mergeCell ref="V66:X66"/>
    <mergeCell ref="Y66:AA66"/>
    <mergeCell ref="AB66:AD66"/>
    <mergeCell ref="AE66:AF66"/>
    <mergeCell ref="AG66:AH66"/>
    <mergeCell ref="A65:B65"/>
    <mergeCell ref="C65:R65"/>
    <mergeCell ref="S65:U65"/>
    <mergeCell ref="V65:X65"/>
    <mergeCell ref="Y65:AA65"/>
    <mergeCell ref="AB65:AD65"/>
    <mergeCell ref="AE63:AF63"/>
    <mergeCell ref="AG63:AH63"/>
    <mergeCell ref="A64:B64"/>
    <mergeCell ref="C64:R64"/>
    <mergeCell ref="S64:U64"/>
    <mergeCell ref="V64:X64"/>
    <mergeCell ref="Y64:AA64"/>
    <mergeCell ref="AB64:AD64"/>
    <mergeCell ref="AE64:AF64"/>
    <mergeCell ref="AG64:AH64"/>
    <mergeCell ref="A63:B63"/>
    <mergeCell ref="C63:R63"/>
    <mergeCell ref="S63:U63"/>
    <mergeCell ref="V63:X63"/>
    <mergeCell ref="Y63:AA63"/>
    <mergeCell ref="AB63:AD63"/>
    <mergeCell ref="AE61:AF61"/>
    <mergeCell ref="AG61:AH61"/>
    <mergeCell ref="A62:B62"/>
    <mergeCell ref="C62:R62"/>
    <mergeCell ref="S62:U62"/>
    <mergeCell ref="V62:X62"/>
    <mergeCell ref="Y62:AA62"/>
    <mergeCell ref="AB62:AD62"/>
    <mergeCell ref="AE62:AF62"/>
    <mergeCell ref="AG62:AH62"/>
    <mergeCell ref="A61:B61"/>
    <mergeCell ref="C61:R61"/>
    <mergeCell ref="S61:U61"/>
    <mergeCell ref="V61:X61"/>
    <mergeCell ref="Y61:AA61"/>
    <mergeCell ref="AB61:AD61"/>
    <mergeCell ref="AE59:AF59"/>
    <mergeCell ref="AG59:AH59"/>
    <mergeCell ref="A60:B60"/>
    <mergeCell ref="C60:R60"/>
    <mergeCell ref="S60:U60"/>
    <mergeCell ref="V60:X60"/>
    <mergeCell ref="Y60:AA60"/>
    <mergeCell ref="AB60:AD60"/>
    <mergeCell ref="AE60:AF60"/>
    <mergeCell ref="AG60:AH60"/>
    <mergeCell ref="A59:B59"/>
    <mergeCell ref="C59:R59"/>
    <mergeCell ref="S59:U59"/>
    <mergeCell ref="V59:X59"/>
    <mergeCell ref="Y59:AA59"/>
    <mergeCell ref="AB59:AD59"/>
    <mergeCell ref="AE57:AF57"/>
    <mergeCell ref="AG57:AH57"/>
    <mergeCell ref="A58:B58"/>
    <mergeCell ref="C58:R58"/>
    <mergeCell ref="S58:U58"/>
    <mergeCell ref="V58:X58"/>
    <mergeCell ref="Y58:AA58"/>
    <mergeCell ref="AB58:AD58"/>
    <mergeCell ref="AE58:AF58"/>
    <mergeCell ref="AG58:AH58"/>
    <mergeCell ref="A57:B57"/>
    <mergeCell ref="C57:R57"/>
    <mergeCell ref="S57:U57"/>
    <mergeCell ref="V57:X57"/>
    <mergeCell ref="Y57:AA57"/>
    <mergeCell ref="AB57:AD57"/>
    <mergeCell ref="AG55:AH55"/>
    <mergeCell ref="A56:B56"/>
    <mergeCell ref="C56:R56"/>
    <mergeCell ref="S56:U56"/>
    <mergeCell ref="V56:X56"/>
    <mergeCell ref="Y56:AA56"/>
    <mergeCell ref="AB56:AD56"/>
    <mergeCell ref="AE56:AF56"/>
    <mergeCell ref="AG56:AH56"/>
    <mergeCell ref="C55:R55"/>
    <mergeCell ref="S55:U55"/>
    <mergeCell ref="V55:X55"/>
    <mergeCell ref="Y55:AA55"/>
    <mergeCell ref="AB55:AD55"/>
    <mergeCell ref="AE55:AF55"/>
    <mergeCell ref="AE53:AF53"/>
    <mergeCell ref="AG53:AH53"/>
    <mergeCell ref="A54:B54"/>
    <mergeCell ref="C54:R54"/>
    <mergeCell ref="S54:U54"/>
    <mergeCell ref="V54:X54"/>
    <mergeCell ref="Y54:AA54"/>
    <mergeCell ref="AB54:AD54"/>
    <mergeCell ref="AE54:AF54"/>
    <mergeCell ref="AG54:AH54"/>
    <mergeCell ref="A53:B53"/>
    <mergeCell ref="C53:R53"/>
    <mergeCell ref="S53:U53"/>
    <mergeCell ref="V53:X53"/>
    <mergeCell ref="Y53:AA53"/>
    <mergeCell ref="AB53:AD53"/>
    <mergeCell ref="AE51:AF51"/>
    <mergeCell ref="AG51:AH51"/>
    <mergeCell ref="A52:B52"/>
    <mergeCell ref="C52:R52"/>
    <mergeCell ref="S52:U52"/>
    <mergeCell ref="V52:X52"/>
    <mergeCell ref="Y52:AA52"/>
    <mergeCell ref="AB52:AD52"/>
    <mergeCell ref="AE52:AF52"/>
    <mergeCell ref="AG52:AH52"/>
    <mergeCell ref="A51:B51"/>
    <mergeCell ref="C51:R51"/>
    <mergeCell ref="S51:U51"/>
    <mergeCell ref="V51:X51"/>
    <mergeCell ref="Y51:AA51"/>
    <mergeCell ref="AB51:AD51"/>
    <mergeCell ref="AE49:AF49"/>
    <mergeCell ref="AG49:AH49"/>
    <mergeCell ref="A50:B50"/>
    <mergeCell ref="C50:R50"/>
    <mergeCell ref="S50:U50"/>
    <mergeCell ref="V50:X50"/>
    <mergeCell ref="Y50:AA50"/>
    <mergeCell ref="AB50:AD50"/>
    <mergeCell ref="AE50:AF50"/>
    <mergeCell ref="AG50:AH50"/>
    <mergeCell ref="A49:B49"/>
    <mergeCell ref="C49:R49"/>
    <mergeCell ref="S49:U49"/>
    <mergeCell ref="V49:X49"/>
    <mergeCell ref="Y49:AA49"/>
    <mergeCell ref="AB49:AD49"/>
    <mergeCell ref="AE47:AF47"/>
    <mergeCell ref="AG47:AH47"/>
    <mergeCell ref="A48:B48"/>
    <mergeCell ref="C48:R48"/>
    <mergeCell ref="S48:U48"/>
    <mergeCell ref="V48:X48"/>
    <mergeCell ref="Y48:AA48"/>
    <mergeCell ref="AB48:AD48"/>
    <mergeCell ref="AE48:AF48"/>
    <mergeCell ref="AG48:AH48"/>
    <mergeCell ref="A47:B47"/>
    <mergeCell ref="C47:R47"/>
    <mergeCell ref="S47:U47"/>
    <mergeCell ref="V47:X47"/>
    <mergeCell ref="Y47:AA47"/>
    <mergeCell ref="AB47:AD47"/>
    <mergeCell ref="AE45:AF45"/>
    <mergeCell ref="AG45:AH45"/>
    <mergeCell ref="A46:B46"/>
    <mergeCell ref="C46:R46"/>
    <mergeCell ref="S46:U46"/>
    <mergeCell ref="V46:X46"/>
    <mergeCell ref="Y46:AA46"/>
    <mergeCell ref="AB46:AD46"/>
    <mergeCell ref="AE46:AF46"/>
    <mergeCell ref="AG46:AH46"/>
    <mergeCell ref="A45:B45"/>
    <mergeCell ref="C45:R45"/>
    <mergeCell ref="S45:U45"/>
    <mergeCell ref="V45:X45"/>
    <mergeCell ref="Y45:AA45"/>
    <mergeCell ref="AB45:AD45"/>
    <mergeCell ref="AE43:AF43"/>
    <mergeCell ref="AG43:AH43"/>
    <mergeCell ref="A44:B44"/>
    <mergeCell ref="C44:R44"/>
    <mergeCell ref="S44:U44"/>
    <mergeCell ref="V44:X44"/>
    <mergeCell ref="Y44:AA44"/>
    <mergeCell ref="AB44:AD44"/>
    <mergeCell ref="AE44:AF44"/>
    <mergeCell ref="AG44:AH44"/>
    <mergeCell ref="A43:B43"/>
    <mergeCell ref="C43:R43"/>
    <mergeCell ref="S43:U43"/>
    <mergeCell ref="V43:X43"/>
    <mergeCell ref="Y43:AA43"/>
    <mergeCell ref="AB43:AD43"/>
    <mergeCell ref="AE41:AF41"/>
    <mergeCell ref="AG41:AH41"/>
    <mergeCell ref="A42:B42"/>
    <mergeCell ref="C42:R42"/>
    <mergeCell ref="S42:U42"/>
    <mergeCell ref="V42:X42"/>
    <mergeCell ref="Y42:AA42"/>
    <mergeCell ref="AB42:AD42"/>
    <mergeCell ref="AE42:AF42"/>
    <mergeCell ref="AG42:AH42"/>
    <mergeCell ref="A41:B41"/>
    <mergeCell ref="C41:R41"/>
    <mergeCell ref="S41:U41"/>
    <mergeCell ref="V41:X41"/>
    <mergeCell ref="Y41:AA41"/>
    <mergeCell ref="AB41:AD41"/>
    <mergeCell ref="AE39:AF39"/>
    <mergeCell ref="AG39:AH39"/>
    <mergeCell ref="A40:B40"/>
    <mergeCell ref="C40:R40"/>
    <mergeCell ref="S40:U40"/>
    <mergeCell ref="V40:X40"/>
    <mergeCell ref="Y40:AA40"/>
    <mergeCell ref="AB40:AD40"/>
    <mergeCell ref="AE40:AF40"/>
    <mergeCell ref="AG40:AH40"/>
    <mergeCell ref="A39:B39"/>
    <mergeCell ref="C39:R39"/>
    <mergeCell ref="S39:U39"/>
    <mergeCell ref="V39:X39"/>
    <mergeCell ref="Y39:AA39"/>
    <mergeCell ref="AB39:AD39"/>
    <mergeCell ref="AE37:AF37"/>
    <mergeCell ref="AG37:AH37"/>
    <mergeCell ref="C38:R38"/>
    <mergeCell ref="S38:U38"/>
    <mergeCell ref="V38:X38"/>
    <mergeCell ref="Y38:AA38"/>
    <mergeCell ref="AB38:AD38"/>
    <mergeCell ref="AE38:AF38"/>
    <mergeCell ref="AG38:AH38"/>
    <mergeCell ref="A37:B37"/>
    <mergeCell ref="C37:R37"/>
    <mergeCell ref="S37:U37"/>
    <mergeCell ref="V37:X37"/>
    <mergeCell ref="Y37:AA37"/>
    <mergeCell ref="AB37:AD37"/>
    <mergeCell ref="AE35:AF35"/>
    <mergeCell ref="AG35:AH35"/>
    <mergeCell ref="A36:B36"/>
    <mergeCell ref="C36:R36"/>
    <mergeCell ref="S36:U36"/>
    <mergeCell ref="V36:X36"/>
    <mergeCell ref="Y36:AA36"/>
    <mergeCell ref="AB36:AD36"/>
    <mergeCell ref="AE36:AF36"/>
    <mergeCell ref="AG36:AH36"/>
    <mergeCell ref="A35:B35"/>
    <mergeCell ref="C35:R35"/>
    <mergeCell ref="S35:U35"/>
    <mergeCell ref="V35:X35"/>
    <mergeCell ref="Y35:AA35"/>
    <mergeCell ref="AB35:AD35"/>
    <mergeCell ref="AE33:AF33"/>
    <mergeCell ref="AG33:AH33"/>
    <mergeCell ref="A34:B34"/>
    <mergeCell ref="C34:R34"/>
    <mergeCell ref="S34:U34"/>
    <mergeCell ref="V34:X34"/>
    <mergeCell ref="Y34:AA34"/>
    <mergeCell ref="AB34:AD34"/>
    <mergeCell ref="AE34:AF34"/>
    <mergeCell ref="AG34:AH34"/>
    <mergeCell ref="A33:B33"/>
    <mergeCell ref="C33:R33"/>
    <mergeCell ref="S33:U33"/>
    <mergeCell ref="V33:X33"/>
    <mergeCell ref="Y33:AA33"/>
    <mergeCell ref="AB33:AD33"/>
    <mergeCell ref="AE31:AF31"/>
    <mergeCell ref="AG31:AH31"/>
    <mergeCell ref="A32:B32"/>
    <mergeCell ref="C32:R32"/>
    <mergeCell ref="S32:U32"/>
    <mergeCell ref="V32:X32"/>
    <mergeCell ref="Y32:AA32"/>
    <mergeCell ref="AB32:AD32"/>
    <mergeCell ref="AE32:AF32"/>
    <mergeCell ref="AG32:AH32"/>
    <mergeCell ref="A31:B31"/>
    <mergeCell ref="C31:R31"/>
    <mergeCell ref="S31:U31"/>
    <mergeCell ref="V31:X31"/>
    <mergeCell ref="Y31:AA31"/>
    <mergeCell ref="AB31:AD31"/>
    <mergeCell ref="AE29:AF29"/>
    <mergeCell ref="AG29:AH29"/>
    <mergeCell ref="A30:B30"/>
    <mergeCell ref="C30:R30"/>
    <mergeCell ref="S30:U30"/>
    <mergeCell ref="V30:X30"/>
    <mergeCell ref="Y30:AA30"/>
    <mergeCell ref="AB30:AD30"/>
    <mergeCell ref="AE30:AF30"/>
    <mergeCell ref="AG30:AH30"/>
    <mergeCell ref="A29:B29"/>
    <mergeCell ref="C29:R29"/>
    <mergeCell ref="S29:U29"/>
    <mergeCell ref="V29:X29"/>
    <mergeCell ref="Y29:AA29"/>
    <mergeCell ref="AB29:AD29"/>
    <mergeCell ref="AE27:AF27"/>
    <mergeCell ref="AG27:AH27"/>
    <mergeCell ref="A28:B28"/>
    <mergeCell ref="C28:R28"/>
    <mergeCell ref="S28:U28"/>
    <mergeCell ref="V28:X28"/>
    <mergeCell ref="Y28:AA28"/>
    <mergeCell ref="AB28:AD28"/>
    <mergeCell ref="AE28:AF28"/>
    <mergeCell ref="AG28:AH28"/>
    <mergeCell ref="A27:B27"/>
    <mergeCell ref="C27:R27"/>
    <mergeCell ref="S27:U27"/>
    <mergeCell ref="V27:X27"/>
    <mergeCell ref="Y27:AA27"/>
    <mergeCell ref="AB27:AD27"/>
    <mergeCell ref="AG25:AH25"/>
    <mergeCell ref="A26:B26"/>
    <mergeCell ref="C26:R26"/>
    <mergeCell ref="S26:U26"/>
    <mergeCell ref="V26:X26"/>
    <mergeCell ref="Y26:AA26"/>
    <mergeCell ref="AB26:AD26"/>
    <mergeCell ref="AE26:AF26"/>
    <mergeCell ref="AG26:AH26"/>
    <mergeCell ref="C25:R25"/>
    <mergeCell ref="S25:U25"/>
    <mergeCell ref="V25:X25"/>
    <mergeCell ref="Y25:AA25"/>
    <mergeCell ref="AB25:AD25"/>
    <mergeCell ref="AE25:AF25"/>
    <mergeCell ref="AE23:AF23"/>
    <mergeCell ref="AG23:AH23"/>
    <mergeCell ref="A24:B24"/>
    <mergeCell ref="C24:R24"/>
    <mergeCell ref="S24:U24"/>
    <mergeCell ref="V24:X24"/>
    <mergeCell ref="Y24:AA24"/>
    <mergeCell ref="AB24:AD24"/>
    <mergeCell ref="AE24:AF24"/>
    <mergeCell ref="AG24:AH24"/>
    <mergeCell ref="A23:B23"/>
    <mergeCell ref="C23:R23"/>
    <mergeCell ref="S23:U23"/>
    <mergeCell ref="V23:X23"/>
    <mergeCell ref="Y23:AA23"/>
    <mergeCell ref="AB23:AD23"/>
    <mergeCell ref="AE21:AF21"/>
    <mergeCell ref="AG21:AH21"/>
    <mergeCell ref="A22:B22"/>
    <mergeCell ref="C22:R22"/>
    <mergeCell ref="S22:U22"/>
    <mergeCell ref="V22:X22"/>
    <mergeCell ref="Y22:AA22"/>
    <mergeCell ref="AB22:AD22"/>
    <mergeCell ref="AE22:AF22"/>
    <mergeCell ref="AG22:AH22"/>
    <mergeCell ref="A21:B21"/>
    <mergeCell ref="C21:R21"/>
    <mergeCell ref="S21:U21"/>
    <mergeCell ref="V21:X21"/>
    <mergeCell ref="Y21:AA21"/>
    <mergeCell ref="AB21:AD21"/>
    <mergeCell ref="AE19:AF19"/>
    <mergeCell ref="AG19:AH19"/>
    <mergeCell ref="A20:B20"/>
    <mergeCell ref="C20:R20"/>
    <mergeCell ref="S20:U20"/>
    <mergeCell ref="V20:X20"/>
    <mergeCell ref="Y20:AA20"/>
    <mergeCell ref="AB20:AD20"/>
    <mergeCell ref="AE20:AF20"/>
    <mergeCell ref="AG20:AH20"/>
    <mergeCell ref="A19:B19"/>
    <mergeCell ref="C19:R19"/>
    <mergeCell ref="S19:U19"/>
    <mergeCell ref="V19:X19"/>
    <mergeCell ref="Y19:AA19"/>
    <mergeCell ref="AB19:AD19"/>
    <mergeCell ref="AE15:AF15"/>
    <mergeCell ref="AG15:AH15"/>
    <mergeCell ref="A16:B18"/>
    <mergeCell ref="C16:R18"/>
    <mergeCell ref="S16:U18"/>
    <mergeCell ref="V16:X18"/>
    <mergeCell ref="Y16:AA18"/>
    <mergeCell ref="AB16:AD18"/>
    <mergeCell ref="AE16:AF18"/>
    <mergeCell ref="AG16:AH18"/>
    <mergeCell ref="A15:B15"/>
    <mergeCell ref="C15:R15"/>
    <mergeCell ref="S15:U15"/>
    <mergeCell ref="V15:X15"/>
    <mergeCell ref="Y15:AA15"/>
    <mergeCell ref="AB15:AD15"/>
    <mergeCell ref="A5:E5"/>
    <mergeCell ref="A6:E6"/>
    <mergeCell ref="A7:E7"/>
    <mergeCell ref="A8:E8"/>
    <mergeCell ref="A11:AF11"/>
    <mergeCell ref="A13:AF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opći dio</vt:lpstr>
      <vt:lpstr>prihodi</vt:lpstr>
      <vt:lpstr>rashodi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Emina Belić</cp:lastModifiedBy>
  <cp:lastPrinted>2024-03-13T07:48:06Z</cp:lastPrinted>
  <dcterms:created xsi:type="dcterms:W3CDTF">2022-03-08T07:18:33Z</dcterms:created>
  <dcterms:modified xsi:type="dcterms:W3CDTF">2026-03-06T10:12:40Z</dcterms:modified>
</cp:coreProperties>
</file>